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18915" windowHeight="11685" tabRatio="816" activeTab="1"/>
  </bookViews>
  <sheets>
    <sheet name="Inventario Actual" sheetId="20" r:id="rId1"/>
    <sheet name="Naturalizaciones Otorgadas" sheetId="18" r:id="rId2"/>
    <sheet name="Naturalizaciones Solicitudes" sheetId="19" r:id="rId3"/>
    <sheet name="Certif. Naturlz." sheetId="17" r:id="rId4"/>
    <sheet name="No Nacionalidad" sheetId="15" r:id="rId5"/>
    <sheet name="Estatus Mig." sheetId="14" r:id="rId6"/>
    <sheet name="Copia Acta Nac." sheetId="21" r:id="rId7"/>
    <sheet name="Copia Acta Matrim" sheetId="23" r:id="rId8"/>
    <sheet name="Renuncia a Nacionalidad" sheetId="16" r:id="rId9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0" i="18" l="1"/>
  <c r="G59" i="18"/>
  <c r="G58" i="18"/>
  <c r="G57" i="18"/>
  <c r="G56" i="18"/>
  <c r="G54" i="18"/>
  <c r="G53" i="18"/>
  <c r="G52" i="18"/>
  <c r="G50" i="18"/>
  <c r="G49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4" i="18"/>
  <c r="G33" i="18"/>
  <c r="G32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12" i="18"/>
  <c r="G11" i="18"/>
  <c r="G10" i="18"/>
  <c r="G9" i="18"/>
  <c r="G8" i="18"/>
</calcChain>
</file>

<file path=xl/sharedStrings.xml><?xml version="1.0" encoding="utf-8"?>
<sst xmlns="http://schemas.openxmlformats.org/spreadsheetml/2006/main" count="1420" uniqueCount="314">
  <si>
    <t>VICEMINISTERIO GESTIÓN MIGRATORIA Y NATURALIZACIÓN</t>
  </si>
  <si>
    <t>DIRECCIÓN NATURALIZACIONES</t>
  </si>
  <si>
    <t>INFORMACIÓN ESTADÍSTICA:</t>
  </si>
  <si>
    <t>1. Cantidad de naturalizaciones otorgadas por tipo, rango de edad, sexo, nacionalidad, 
    ocupación y provincia.</t>
  </si>
  <si>
    <t>2. Cantidad de naturalizaciones solicitadas por tipo, rango de edad, sexo, nacionalidad, 
    ocupación y provincia.</t>
  </si>
  <si>
    <t>3. Cantidad de certificaciones de nacionalidad.</t>
  </si>
  <si>
    <t>4. Cantidad de certificaciones de no nacionalidad.</t>
  </si>
  <si>
    <t>5. Cantidad de certificaciones de proceso de naturalización (estatus)</t>
  </si>
  <si>
    <t>6. Cantidad de emisión de copia certificada de acta de nacimiento de extranjero.</t>
  </si>
  <si>
    <t>7. Cantidad de emisión de copia certificada de acta de matrimonio de extranjero.</t>
  </si>
  <si>
    <t>8. Cantidad de renuncia a nacionalidad solicitadas.</t>
  </si>
  <si>
    <t>9. Cantidad de renuncia a nacionalidad entregadas.</t>
  </si>
  <si>
    <r>
      <rPr>
        <b/>
        <i/>
        <sz val="12"/>
        <color theme="1"/>
        <rFont val="Verdana"/>
        <family val="2"/>
      </rPr>
      <t>Nota:</t>
    </r>
    <r>
      <rPr>
        <i/>
        <sz val="12"/>
        <color theme="1"/>
        <rFont val="Verdana"/>
        <family val="2"/>
      </rPr>
      <t xml:space="preserve"> Las áreas deben reportar sus informaciones dentro del plazo establecido 
del 1 al 5 de cada mes, posterior al mes de ejecución.</t>
    </r>
  </si>
  <si>
    <t>DIRECCION NATURALIZACIONES</t>
  </si>
  <si>
    <t>1. Cantidad de Naturalizaciones Otorgadas</t>
  </si>
  <si>
    <t>No.</t>
  </si>
  <si>
    <t>Fecha 
Solicitud</t>
  </si>
  <si>
    <t>Fecha 
Juramentación</t>
  </si>
  <si>
    <t>Nombre y Apellido 
del Extranjero</t>
  </si>
  <si>
    <t>Tipo de Proceso</t>
  </si>
  <si>
    <t>País Origen</t>
  </si>
  <si>
    <t>Nacionalidad</t>
  </si>
  <si>
    <t>Edad</t>
  </si>
  <si>
    <t>Género</t>
  </si>
  <si>
    <t>Estado Civil</t>
  </si>
  <si>
    <t>Ocupación</t>
  </si>
  <si>
    <t>Tiempo residiendo 
en el País</t>
  </si>
  <si>
    <t>Dirección en República Dominicana</t>
  </si>
  <si>
    <t>Provincia</t>
  </si>
  <si>
    <t>Municipio</t>
  </si>
  <si>
    <t>Sector</t>
  </si>
  <si>
    <t>MATRIMONIO</t>
  </si>
  <si>
    <t>VENEZUELA</t>
  </si>
  <si>
    <t>F</t>
  </si>
  <si>
    <t>CASADA</t>
  </si>
  <si>
    <t>SAN CRISTOBAL</t>
  </si>
  <si>
    <t>2. Cantidad de Naturalizaciones solicitadas</t>
  </si>
  <si>
    <t xml:space="preserve">SERBIO </t>
  </si>
  <si>
    <t>SERBIO</t>
  </si>
  <si>
    <t>M</t>
  </si>
  <si>
    <t>CASADO</t>
  </si>
  <si>
    <t>EMPRESARIO</t>
  </si>
  <si>
    <t>20 AÑOS</t>
  </si>
  <si>
    <t xml:space="preserve">SAN  PEDRO  DE MACORIS </t>
  </si>
  <si>
    <t>SAN PEDRO</t>
  </si>
  <si>
    <t>ESTADO UNIDOS</t>
  </si>
  <si>
    <t>ESTADOUNIDENSE</t>
  </si>
  <si>
    <t>EMPLEADO PUBLICO</t>
  </si>
  <si>
    <t>2 AÑOS</t>
  </si>
  <si>
    <t>SANTIAGO</t>
  </si>
  <si>
    <t xml:space="preserve">SANTIAGO </t>
  </si>
  <si>
    <t>ORDNARIA</t>
  </si>
  <si>
    <t xml:space="preserve">PAKISTAN </t>
  </si>
  <si>
    <t>PAKISTAN</t>
  </si>
  <si>
    <t xml:space="preserve">12 AÑOS </t>
  </si>
  <si>
    <t xml:space="preserve">SANTO DOMINGO </t>
  </si>
  <si>
    <t>SANTO DOMINGO NORTE</t>
  </si>
  <si>
    <t xml:space="preserve">HIJO MENOR </t>
  </si>
  <si>
    <t xml:space="preserve">CUBA </t>
  </si>
  <si>
    <t>CUBANA</t>
  </si>
  <si>
    <t>SOLTERO</t>
  </si>
  <si>
    <t>ESTUADIANTE</t>
  </si>
  <si>
    <t>10 AÑOS</t>
  </si>
  <si>
    <t xml:space="preserve">DISTRITO NACIONAL </t>
  </si>
  <si>
    <t>ENTRENADOR</t>
  </si>
  <si>
    <t>3 AÑOS</t>
  </si>
  <si>
    <t xml:space="preserve">LA VEGA </t>
  </si>
  <si>
    <t>HONDURAS</t>
  </si>
  <si>
    <t>HONDUREÑA</t>
  </si>
  <si>
    <t>PROFESORA DE INGLES</t>
  </si>
  <si>
    <t>18 AÑOS</t>
  </si>
  <si>
    <t xml:space="preserve">ALTAGRACIA </t>
  </si>
  <si>
    <t>HIGUEY</t>
  </si>
  <si>
    <t>RUSIA</t>
  </si>
  <si>
    <t xml:space="preserve">RUSIA </t>
  </si>
  <si>
    <t>RENTISTA</t>
  </si>
  <si>
    <t>15 AÑOS</t>
  </si>
  <si>
    <t>NICARAGUA</t>
  </si>
  <si>
    <t>NICARAGUENSE</t>
  </si>
  <si>
    <t>AMA DE CASA</t>
  </si>
  <si>
    <t xml:space="preserve">BAHORUCO </t>
  </si>
  <si>
    <t xml:space="preserve">TAMAYO  </t>
  </si>
  <si>
    <t xml:space="preserve">PRIVILEGIADA </t>
  </si>
  <si>
    <t xml:space="preserve">1 AÑO </t>
  </si>
  <si>
    <t>SANTO DOMINGO ESTE</t>
  </si>
  <si>
    <t>FRANCIA</t>
  </si>
  <si>
    <t>ASISTENTE DE TRADUCTOR</t>
  </si>
  <si>
    <t>LOS ALCARRIZOS</t>
  </si>
  <si>
    <t>COLOMBIA</t>
  </si>
  <si>
    <t>LIC .TEOLOGIA</t>
  </si>
  <si>
    <t>17/ MESE</t>
  </si>
  <si>
    <t>SANTO DOMINGO OESTE</t>
  </si>
  <si>
    <t>ITALIA</t>
  </si>
  <si>
    <t>ITALIANA</t>
  </si>
  <si>
    <t>JERENTE JENERAL</t>
  </si>
  <si>
    <t>PUERTO PLANTA</t>
  </si>
  <si>
    <t>SOSUA</t>
  </si>
  <si>
    <t>AMERICANO</t>
  </si>
  <si>
    <t>AGENTE DE BIENE RAICE</t>
  </si>
  <si>
    <t>SAN PEDRO DE MACORI</t>
  </si>
  <si>
    <t>GUAYACANES</t>
  </si>
  <si>
    <t>HAITI</t>
  </si>
  <si>
    <t>MATERNIMIENTO</t>
  </si>
  <si>
    <t xml:space="preserve">9 AÑOS </t>
  </si>
  <si>
    <t>SANTO DOMINGO</t>
  </si>
  <si>
    <t>SANTO DOINGO ESTE</t>
  </si>
  <si>
    <t>VENEZOLANA</t>
  </si>
  <si>
    <t>MODISTA</t>
  </si>
  <si>
    <t xml:space="preserve">LA ALTAGRACIA </t>
  </si>
  <si>
    <t>LENGUAS EXTRANGERAS</t>
  </si>
  <si>
    <t>14 AÑOS</t>
  </si>
  <si>
    <t xml:space="preserve">PROFESORA </t>
  </si>
  <si>
    <t>EMPRESARIA</t>
  </si>
  <si>
    <t>ESPAÑA</t>
  </si>
  <si>
    <t>ESPAÑOLA</t>
  </si>
  <si>
    <t xml:space="preserve">JUBILADO </t>
  </si>
  <si>
    <t xml:space="preserve">6 AÑOS </t>
  </si>
  <si>
    <t xml:space="preserve">PERU </t>
  </si>
  <si>
    <t xml:space="preserve">PERUANA </t>
  </si>
  <si>
    <t xml:space="preserve">INGENIERO INDUSTRIAL </t>
  </si>
  <si>
    <t>ODONTOLOGO</t>
  </si>
  <si>
    <t xml:space="preserve">14 AÑOS </t>
  </si>
  <si>
    <t xml:space="preserve">TURQUIA </t>
  </si>
  <si>
    <t xml:space="preserve">TURCO </t>
  </si>
  <si>
    <t xml:space="preserve">CASADO </t>
  </si>
  <si>
    <t xml:space="preserve">INGENIERO </t>
  </si>
  <si>
    <t xml:space="preserve">3 AÑOS </t>
  </si>
  <si>
    <t>f</t>
  </si>
  <si>
    <t>casada</t>
  </si>
  <si>
    <t>DUEÑA FOOL TRUEK</t>
  </si>
  <si>
    <t>GERENTE GESTION ADMINISTRATIVA</t>
  </si>
  <si>
    <t>SANTIAGO DE CABALLERO</t>
  </si>
  <si>
    <t>AYUDANTE DE REDES</t>
  </si>
  <si>
    <t>ADMINISTRADOR DE EMPRESAS</t>
  </si>
  <si>
    <t>26 AÑOS</t>
  </si>
  <si>
    <t>DIRECTOR MEDICO</t>
  </si>
  <si>
    <t>SUIZA</t>
  </si>
  <si>
    <t>ZUIZA</t>
  </si>
  <si>
    <t xml:space="preserve">MARIA B. GUZMAN </t>
  </si>
  <si>
    <t>30 AÑOS</t>
  </si>
  <si>
    <t xml:space="preserve">NAVARRETE </t>
  </si>
  <si>
    <t>CHILE</t>
  </si>
  <si>
    <t>URUGUAY</t>
  </si>
  <si>
    <t>URUGUAYO</t>
  </si>
  <si>
    <t>27 AÑOS</t>
  </si>
  <si>
    <t xml:space="preserve">FINALIDAD </t>
  </si>
  <si>
    <t>Sexo</t>
  </si>
  <si>
    <t xml:space="preserve">PASAPORTE </t>
  </si>
  <si>
    <t xml:space="preserve">FRANCIA </t>
  </si>
  <si>
    <t xml:space="preserve">FRANCESA </t>
  </si>
  <si>
    <t>PROFESORA</t>
  </si>
  <si>
    <t>PALESTINA</t>
  </si>
  <si>
    <t>MAESTRA</t>
  </si>
  <si>
    <t>COMERCIANTE</t>
  </si>
  <si>
    <t>CUBA</t>
  </si>
  <si>
    <t>ADMINISTRACION</t>
  </si>
  <si>
    <t xml:space="preserve">ESPAÑA </t>
  </si>
  <si>
    <t>PSICOLOGO</t>
  </si>
  <si>
    <t>INGENIERO CIVIL</t>
  </si>
  <si>
    <t>PENSIONADA</t>
  </si>
  <si>
    <t>ENFERMERA</t>
  </si>
  <si>
    <t xml:space="preserve">DAJABON </t>
  </si>
  <si>
    <t>LOMA DE CABRERA</t>
  </si>
  <si>
    <t>RUSA</t>
  </si>
  <si>
    <t xml:space="preserve">EMPLEADO PRIVADO </t>
  </si>
  <si>
    <t xml:space="preserve">HIGUEY </t>
  </si>
  <si>
    <t>CHINA</t>
  </si>
  <si>
    <t>LIBANO</t>
  </si>
  <si>
    <t>ASESOS</t>
  </si>
  <si>
    <t>COLOMBIANA</t>
  </si>
  <si>
    <t>JUBILADO</t>
  </si>
  <si>
    <t xml:space="preserve">HAITI </t>
  </si>
  <si>
    <t xml:space="preserve">HAITIANO </t>
  </si>
  <si>
    <t>PASTORA</t>
  </si>
  <si>
    <t xml:space="preserve">SANTIAGO DE LOS CABALLEROS </t>
  </si>
  <si>
    <t xml:space="preserve">UCRANIA </t>
  </si>
  <si>
    <t xml:space="preserve">ESTUDIANTE </t>
  </si>
  <si>
    <t>LA ROMANA</t>
  </si>
  <si>
    <t>COLOMBIANO</t>
  </si>
  <si>
    <t>PERUANA</t>
  </si>
  <si>
    <t>MECANICO</t>
  </si>
  <si>
    <t>ROMANA</t>
  </si>
  <si>
    <t>SAMANA</t>
  </si>
  <si>
    <t xml:space="preserve">LAS TERRENAS </t>
  </si>
  <si>
    <t>SECRETARIA</t>
  </si>
  <si>
    <t xml:space="preserve">EMPRESARIO </t>
  </si>
  <si>
    <t xml:space="preserve">COLOMBIA </t>
  </si>
  <si>
    <t>CINEMATOGRAFICO</t>
  </si>
  <si>
    <t>NORTE AMERICANO</t>
  </si>
  <si>
    <t>DOCENTE</t>
  </si>
  <si>
    <t>MEDICO</t>
  </si>
  <si>
    <t>ABOGADO</t>
  </si>
  <si>
    <t>FITERAPITA</t>
  </si>
  <si>
    <t>TRAJADORA IND</t>
  </si>
  <si>
    <t>NEGOCIANTE</t>
  </si>
  <si>
    <t>QUEHACERES DOMETICOS</t>
  </si>
  <si>
    <t>DIRCTORA</t>
  </si>
  <si>
    <t>MARIA TRINIDAD SANCHEZ</t>
  </si>
  <si>
    <t>NAGUA</t>
  </si>
  <si>
    <t>QUIMICA</t>
  </si>
  <si>
    <t>INFORMATICA</t>
  </si>
  <si>
    <t xml:space="preserve">M </t>
  </si>
  <si>
    <t>SUB GERENTE</t>
  </si>
  <si>
    <t>PUERTO PLATA</t>
  </si>
  <si>
    <t xml:space="preserve">PUERTO PLATA </t>
  </si>
  <si>
    <t>SUB CECRETARIA DE BANCO</t>
  </si>
  <si>
    <t>IMGENIERO</t>
  </si>
  <si>
    <t xml:space="preserve"> </t>
  </si>
  <si>
    <t xml:space="preserve">Fecha 
Solicitud </t>
  </si>
  <si>
    <t>Fecha 
Entrega</t>
  </si>
  <si>
    <t xml:space="preserve">ITALIA </t>
  </si>
  <si>
    <t xml:space="preserve">ITALIANA </t>
  </si>
  <si>
    <t>ALEMANIA</t>
  </si>
  <si>
    <t xml:space="preserve">ALEMANIA </t>
  </si>
  <si>
    <t xml:space="preserve">COLOMBIANA </t>
  </si>
  <si>
    <t>Razón de solicitud</t>
  </si>
  <si>
    <t>8. Certificados de Renuncia a Nacionalidad</t>
  </si>
  <si>
    <t>Fecha  naturalizado</t>
  </si>
  <si>
    <t>Razón de solicitud renuncia a nacionalidad</t>
  </si>
  <si>
    <t>EE.UU</t>
  </si>
  <si>
    <t>DISTRITO NACIONAL</t>
  </si>
  <si>
    <t>ORDINARIA</t>
  </si>
  <si>
    <t>PERU</t>
  </si>
  <si>
    <t>SOLTERA</t>
  </si>
  <si>
    <t>ADMINISTRADORA DE REDES SOCIALES</t>
  </si>
  <si>
    <t>LICENCIADO EN FISICA</t>
  </si>
  <si>
    <t>ACCIONISTA</t>
  </si>
  <si>
    <t>MUSICO</t>
  </si>
  <si>
    <t>17 AÑOS</t>
  </si>
  <si>
    <t>PUBLICISTA</t>
  </si>
  <si>
    <t>19 AÑOS</t>
  </si>
  <si>
    <t>ADMINISTRADORA DE EMPRESA</t>
  </si>
  <si>
    <t>6 AÑOS</t>
  </si>
  <si>
    <t>RUMANIA</t>
  </si>
  <si>
    <t>AGENTE DEL SERVICIO AL CLIENTE</t>
  </si>
  <si>
    <t>la vega</t>
  </si>
  <si>
    <t>LA VEGA</t>
  </si>
  <si>
    <t>BELGICA</t>
  </si>
  <si>
    <t>PROPIETARIO DE NEGOCIO</t>
  </si>
  <si>
    <t>5 AÑOS</t>
  </si>
  <si>
    <t>SAN PEDRO DE MACORIS</t>
  </si>
  <si>
    <t>CHILENA</t>
  </si>
  <si>
    <t>4 AÑOS</t>
  </si>
  <si>
    <t>CROACIA</t>
  </si>
  <si>
    <t>OFICIAL DEL ESTADO JUBILADO</t>
  </si>
  <si>
    <t>11 AÑOS</t>
  </si>
  <si>
    <t>ESTUDIANTE</t>
  </si>
  <si>
    <t>TRADUCTORA</t>
  </si>
  <si>
    <t>BOLIVIA</t>
  </si>
  <si>
    <t>BOLIVARIANA</t>
  </si>
  <si>
    <t>ANALISTA DE NEGOCIOS</t>
  </si>
  <si>
    <t>13 AÑOS</t>
  </si>
  <si>
    <t>JACABACOA</t>
  </si>
  <si>
    <t>EMPLEADO PRIVADO</t>
  </si>
  <si>
    <t>ECUADOR</t>
  </si>
  <si>
    <t>ECUATORIANA</t>
  </si>
  <si>
    <t>ING. EN SISTEMA</t>
  </si>
  <si>
    <t>PENSIONADO</t>
  </si>
  <si>
    <t>GREGORIO</t>
  </si>
  <si>
    <t>TECNICO ELECTRICISTA</t>
  </si>
  <si>
    <t>ENCARGADA DE VENTA</t>
  </si>
  <si>
    <t>SAN FELIPE DE PUERTO PLATA</t>
  </si>
  <si>
    <t>DINAMARCA</t>
  </si>
  <si>
    <t>ASESOR Y OFICINISTA BANCO</t>
  </si>
  <si>
    <t>CANADA</t>
  </si>
  <si>
    <t>AGENTE DE BIENES RAICES</t>
  </si>
  <si>
    <t>JARABACOA</t>
  </si>
  <si>
    <t>ADMINISTRADORA</t>
  </si>
  <si>
    <t>SANTIAGO DE LOS CABALLEROS</t>
  </si>
  <si>
    <t>ESPECIALISTA EN MEDICINA LEGAL</t>
  </si>
  <si>
    <t>BALVERDE</t>
  </si>
  <si>
    <t>MAO</t>
  </si>
  <si>
    <t>MEXICO</t>
  </si>
  <si>
    <t>MEXICANA</t>
  </si>
  <si>
    <t>GINECOLOGA</t>
  </si>
  <si>
    <t>PEDIATRA</t>
  </si>
  <si>
    <t xml:space="preserve">HUNGRIA </t>
  </si>
  <si>
    <t>HUNGARA</t>
  </si>
  <si>
    <t>EXPERTO COMERCIAL</t>
  </si>
  <si>
    <t xml:space="preserve">VENEZUELA </t>
  </si>
  <si>
    <t>ADMINISTRACION DE EMPRESA</t>
  </si>
  <si>
    <t>EDUCADORA</t>
  </si>
  <si>
    <t>12 AÑOS</t>
  </si>
  <si>
    <t xml:space="preserve">PUERTO RICO </t>
  </si>
  <si>
    <t>PUERTORIQUEÑA</t>
  </si>
  <si>
    <t>8 AÑOS</t>
  </si>
  <si>
    <t xml:space="preserve">NAT.ORDINARIA HIJO MAYOR DE EDAD </t>
  </si>
  <si>
    <t>GUATEMALA</t>
  </si>
  <si>
    <t>GUATEMANTECA</t>
  </si>
  <si>
    <t>9 AÑOS</t>
  </si>
  <si>
    <t>PAKISTANI</t>
  </si>
  <si>
    <t>GERENTE DE VENTA</t>
  </si>
  <si>
    <t>SUPERVISORA DE CAFETERIA</t>
  </si>
  <si>
    <t>BAJO DE HAINA</t>
  </si>
  <si>
    <t>DESARROLLADOR APLICACIONES</t>
  </si>
  <si>
    <t>HAITIANA</t>
  </si>
  <si>
    <t>EMPLEADA PRIVADA</t>
  </si>
  <si>
    <t>TRABAJADORA INDEPENDIENTE</t>
  </si>
  <si>
    <t>LA ALTAGRACIA</t>
  </si>
  <si>
    <t xml:space="preserve">CERON </t>
  </si>
  <si>
    <t>REPUBLICA DE MOLDAVA</t>
  </si>
  <si>
    <t>MOLDAVO</t>
  </si>
  <si>
    <t>LAS TERRENAS</t>
  </si>
  <si>
    <t>34 AÑOS</t>
  </si>
  <si>
    <t>INGENIERA MECANICA</t>
  </si>
  <si>
    <t>7 AÑOS</t>
  </si>
  <si>
    <t>ING. ELECTRICO</t>
  </si>
  <si>
    <t>ORDINARIO</t>
  </si>
  <si>
    <t>ASESOR</t>
  </si>
  <si>
    <t>ASISTENTE MEDICO</t>
  </si>
  <si>
    <t>HUNGARO</t>
  </si>
  <si>
    <t>4. Cantidad de Certificaciones de NO Nacionalidad solicitadas</t>
  </si>
  <si>
    <t>3. Cantidad de Certificaciones de Naturalizacion solicitadas</t>
  </si>
  <si>
    <t>5. Cantidad de Certificaciones de Estatus solicitadas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</si>
</sst>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4"/>
      <color theme="1"/>
      <name val="Nyala"/>
    </font>
    <font>
      <sz val="12"/>
      <color theme="1"/>
      <name val="Nyala"/>
    </font>
    <font>
      <sz val="11"/>
      <color theme="1"/>
      <name val="Nyala"/>
    </font>
    <font>
      <b/>
      <sz val="12"/>
      <color theme="1"/>
      <name val="Nyala"/>
    </font>
    <font>
      <sz val="10"/>
      <color theme="1"/>
      <name val="Verdana"/>
      <family val="2"/>
    </font>
    <font>
      <b/>
      <sz val="11"/>
      <color theme="1"/>
      <name val="Verdana"/>
      <family val="2"/>
    </font>
    <font>
      <b/>
      <i/>
      <sz val="11"/>
      <color theme="1"/>
      <name val="Verdana"/>
      <family val="2"/>
    </font>
    <font>
      <sz val="12"/>
      <color theme="1"/>
      <name val="Verdana"/>
      <family val="2"/>
    </font>
    <font>
      <sz val="12"/>
      <name val="Verdana"/>
      <family val="2"/>
    </font>
    <font>
      <i/>
      <sz val="12"/>
      <color theme="1"/>
      <name val="Verdana"/>
      <family val="2"/>
    </font>
    <font>
      <b/>
      <i/>
      <sz val="12"/>
      <color theme="1"/>
      <name val="Verdana"/>
      <family val="2"/>
    </font>
    <font>
      <b/>
      <sz val="14"/>
      <color theme="6" tint="-0.249977111117893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rgb="FF000000"/>
      <name val="Times New Roman"/>
      <family val="1"/>
    </font>
    <font>
      <sz val="12"/>
      <color theme="1"/>
      <name val="Times New Roman"/>
      <family val="1"/>
    </font>
    <font>
      <sz val="14"/>
      <color theme="1"/>
      <name val="Nyala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</font>
    <font>
      <b/>
      <sz val="12"/>
      <color theme="1"/>
      <name val="Times New Roman"/>
      <family val="1"/>
    </font>
    <font>
      <sz val="12"/>
      <color theme="1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vertic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6" fillId="0" borderId="0" xfId="0" applyFont="1"/>
    <xf numFmtId="0" fontId="7" fillId="0" borderId="0" xfId="0" applyFont="1" applyAlignment="1">
      <alignment horizontal="left" vertical="center"/>
    </xf>
    <xf numFmtId="0" fontId="8" fillId="0" borderId="0" xfId="0" applyFont="1"/>
    <xf numFmtId="0" fontId="9" fillId="0" borderId="0" xfId="0" applyFont="1"/>
    <xf numFmtId="0" fontId="5" fillId="5" borderId="1" xfId="0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14" fontId="0" fillId="0" borderId="8" xfId="0" applyNumberFormat="1" applyBorder="1"/>
    <xf numFmtId="0" fontId="0" fillId="0" borderId="9" xfId="0" applyBorder="1"/>
    <xf numFmtId="0" fontId="0" fillId="0" borderId="10" xfId="0" applyBorder="1"/>
    <xf numFmtId="14" fontId="0" fillId="0" borderId="11" xfId="0" applyNumberFormat="1" applyBorder="1"/>
    <xf numFmtId="0" fontId="0" fillId="0" borderId="12" xfId="0" applyBorder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3" borderId="0" xfId="0" applyFont="1" applyFill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0" borderId="1" xfId="0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wrapText="1"/>
    </xf>
    <xf numFmtId="0" fontId="19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6" fillId="0" borderId="1" xfId="0" applyFont="1" applyBorder="1"/>
    <xf numFmtId="14" fontId="16" fillId="0" borderId="1" xfId="0" applyNumberFormat="1" applyFont="1" applyBorder="1"/>
    <xf numFmtId="14" fontId="20" fillId="0" borderId="1" xfId="0" applyNumberFormat="1" applyFont="1" applyBorder="1" applyAlignment="1">
      <alignment horizontal="center"/>
    </xf>
    <xf numFmtId="0" fontId="17" fillId="0" borderId="1" xfId="0" applyFont="1" applyBorder="1"/>
    <xf numFmtId="0" fontId="17" fillId="0" borderId="0" xfId="0" applyFont="1"/>
    <xf numFmtId="14" fontId="17" fillId="0" borderId="1" xfId="0" applyNumberFormat="1" applyFont="1" applyBorder="1"/>
    <xf numFmtId="0" fontId="4" fillId="0" borderId="1" xfId="0" applyFont="1" applyBorder="1" applyAlignment="1">
      <alignment wrapText="1"/>
    </xf>
    <xf numFmtId="0" fontId="18" fillId="0" borderId="1" xfId="0" applyFont="1" applyBorder="1" applyAlignment="1">
      <alignment horizontal="center"/>
    </xf>
    <xf numFmtId="0" fontId="21" fillId="0" borderId="13" xfId="0" applyFont="1" applyBorder="1"/>
    <xf numFmtId="0" fontId="21" fillId="0" borderId="14" xfId="0" applyFont="1" applyBorder="1"/>
    <xf numFmtId="14" fontId="17" fillId="0" borderId="11" xfId="0" applyNumberFormat="1" applyFont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2" xfId="0" applyBorder="1"/>
    <xf numFmtId="0" fontId="0" fillId="0" borderId="13" xfId="0" applyBorder="1"/>
    <xf numFmtId="0" fontId="17" fillId="0" borderId="13" xfId="0" applyFont="1" applyBorder="1"/>
    <xf numFmtId="0" fontId="0" fillId="0" borderId="14" xfId="0" applyBorder="1" applyAlignment="1">
      <alignment horizontal="left"/>
    </xf>
    <xf numFmtId="0" fontId="22" fillId="0" borderId="13" xfId="0" applyFont="1" applyBorder="1"/>
    <xf numFmtId="0" fontId="21" fillId="0" borderId="0" xfId="0" applyFont="1"/>
    <xf numFmtId="0" fontId="16" fillId="0" borderId="13" xfId="0" applyFont="1" applyBorder="1"/>
    <xf numFmtId="0" fontId="23" fillId="0" borderId="13" xfId="0" applyFont="1" applyBorder="1"/>
    <xf numFmtId="0" fontId="22" fillId="0" borderId="0" xfId="0" applyFont="1"/>
    <xf numFmtId="0" fontId="15" fillId="0" borderId="7" xfId="0" applyFont="1" applyBorder="1" applyAlignment="1">
      <alignment horizontal="center" vertical="center"/>
    </xf>
    <xf numFmtId="0" fontId="0" fillId="0" borderId="9" xfId="0" applyBorder="1" applyAlignment="1">
      <alignment horizontal="left"/>
    </xf>
    <xf numFmtId="14" fontId="0" fillId="0" borderId="1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19" fillId="0" borderId="1" xfId="0" applyFont="1" applyBorder="1"/>
    <xf numFmtId="0" fontId="19" fillId="0" borderId="1" xfId="0" applyFont="1" applyBorder="1" applyAlignment="1">
      <alignment horizontal="center" vertical="center"/>
    </xf>
    <xf numFmtId="14" fontId="24" fillId="0" borderId="1" xfId="0" applyNumberFormat="1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14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14" fillId="0" borderId="0" xfId="0" applyFont="1" applyAlignment="1">
      <alignment horizontal="left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/>
    </xf>
    <xf numFmtId="0" fontId="29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left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left"/>
    </xf>
    <xf numFmtId="0" fontId="14" fillId="0" borderId="0" xfId="0" applyFont="1" applyAlignment="1">
      <alignment horizontal="left" vertical="center" wrapText="1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G22"/>
  <sheetViews>
    <sheetView showWhiteSpace="0" zoomScale="85" zoomScaleNormal="85" workbookViewId="0">
      <selection activeCell="C18" sqref="C18"/>
    </sheetView>
  </sheetViews>
  <sheetFormatPr baseColWidth="10" defaultColWidth="11.42578125" defaultRowHeight="12.75"/>
  <cols>
    <col min="1" max="1" width="26.5703125" style="14" customWidth="1"/>
    <col min="2" max="2" width="10.7109375" style="14" customWidth="1"/>
    <col min="3" max="3" width="16.5703125" style="14" customWidth="1"/>
    <col min="4" max="4" width="15.5703125" style="14" customWidth="1"/>
    <col min="5" max="5" width="22.5703125" style="14" customWidth="1"/>
    <col min="6" max="6" width="12.140625" style="14" customWidth="1"/>
    <col min="7" max="16384" width="11.42578125" style="14"/>
  </cols>
  <sheetData>
    <row r="1" spans="1:7" ht="21" customHeight="1">
      <c r="A1" s="92" t="s">
        <v>0</v>
      </c>
      <c r="B1" s="92"/>
      <c r="C1" s="92"/>
      <c r="D1" s="92"/>
      <c r="E1" s="92"/>
      <c r="F1" s="92"/>
    </row>
    <row r="2" spans="1:7" ht="8.25" customHeight="1">
      <c r="A2" s="15"/>
      <c r="B2" s="15"/>
      <c r="C2" s="15"/>
      <c r="D2" s="15"/>
      <c r="E2" s="15"/>
      <c r="F2" s="15"/>
    </row>
    <row r="3" spans="1:7" ht="21" customHeight="1">
      <c r="A3" s="93" t="s">
        <v>1</v>
      </c>
      <c r="B3" s="93"/>
      <c r="C3" s="93"/>
      <c r="D3" s="93"/>
      <c r="E3" s="93"/>
      <c r="F3" s="93"/>
    </row>
    <row r="4" spans="1:7" ht="12.75" customHeight="1"/>
    <row r="5" spans="1:7" customFormat="1" ht="18.75" customHeight="1">
      <c r="A5" s="16" t="s">
        <v>2</v>
      </c>
      <c r="B5" s="17"/>
      <c r="C5" s="17"/>
      <c r="D5" s="17"/>
      <c r="E5" s="17"/>
    </row>
    <row r="6" spans="1:7" customFormat="1" ht="9" customHeight="1">
      <c r="A6" s="16"/>
      <c r="B6" s="17"/>
      <c r="C6" s="17"/>
      <c r="D6" s="17"/>
      <c r="E6" s="17"/>
    </row>
    <row r="7" spans="1:7" ht="45" customHeight="1">
      <c r="A7" s="90" t="s">
        <v>3</v>
      </c>
      <c r="B7" s="90"/>
      <c r="C7" s="90"/>
      <c r="D7" s="90"/>
      <c r="E7" s="90"/>
      <c r="F7" s="90"/>
      <c r="G7" s="28"/>
    </row>
    <row r="8" spans="1:7" ht="46.5" customHeight="1">
      <c r="A8" s="90" t="s">
        <v>4</v>
      </c>
      <c r="B8" s="90"/>
      <c r="C8" s="90"/>
      <c r="D8" s="90"/>
      <c r="E8" s="90"/>
      <c r="F8" s="90"/>
      <c r="G8" s="28"/>
    </row>
    <row r="9" spans="1:7" ht="32.25" customHeight="1">
      <c r="A9" s="90" t="s">
        <v>5</v>
      </c>
      <c r="B9" s="90"/>
      <c r="C9" s="90"/>
      <c r="D9" s="90"/>
      <c r="E9" s="90"/>
      <c r="F9" s="27"/>
      <c r="G9" s="28"/>
    </row>
    <row r="10" spans="1:7" ht="32.25" customHeight="1">
      <c r="A10" s="90" t="s">
        <v>6</v>
      </c>
      <c r="B10" s="90"/>
      <c r="C10" s="90"/>
      <c r="D10" s="90"/>
      <c r="E10" s="90"/>
      <c r="F10" s="27"/>
      <c r="G10" s="28"/>
    </row>
    <row r="11" spans="1:7" ht="32.25" customHeight="1">
      <c r="A11" s="90" t="s">
        <v>7</v>
      </c>
      <c r="B11" s="90"/>
      <c r="C11" s="90"/>
      <c r="D11" s="90"/>
      <c r="E11" s="90"/>
      <c r="F11" s="27"/>
      <c r="G11" s="28"/>
    </row>
    <row r="12" spans="1:7" ht="32.25" customHeight="1">
      <c r="A12" s="90" t="s">
        <v>8</v>
      </c>
      <c r="B12" s="90"/>
      <c r="C12" s="90"/>
      <c r="D12" s="90"/>
      <c r="E12" s="90"/>
      <c r="F12" s="90"/>
      <c r="G12" s="28"/>
    </row>
    <row r="13" spans="1:7" ht="32.25" customHeight="1">
      <c r="A13" s="90" t="s">
        <v>9</v>
      </c>
      <c r="B13" s="90"/>
      <c r="C13" s="90"/>
      <c r="D13" s="90"/>
      <c r="E13" s="90"/>
      <c r="F13" s="90"/>
      <c r="G13" s="28"/>
    </row>
    <row r="14" spans="1:7" ht="32.25" customHeight="1">
      <c r="A14" s="90" t="s">
        <v>10</v>
      </c>
      <c r="B14" s="90"/>
      <c r="C14" s="90"/>
      <c r="D14" s="90"/>
      <c r="E14" s="90"/>
      <c r="F14" s="27"/>
      <c r="G14" s="28"/>
    </row>
    <row r="15" spans="1:7" ht="32.25" customHeight="1">
      <c r="A15" s="90" t="s">
        <v>11</v>
      </c>
      <c r="B15" s="90"/>
      <c r="C15" s="90"/>
      <c r="D15" s="90"/>
      <c r="E15" s="90"/>
      <c r="F15" s="27"/>
      <c r="G15" s="28"/>
    </row>
    <row r="16" spans="1:7" ht="20.25" customHeight="1">
      <c r="A16" s="91"/>
      <c r="B16" s="91"/>
      <c r="C16" s="91"/>
      <c r="D16" s="91"/>
      <c r="E16" s="91"/>
      <c r="F16" s="91"/>
    </row>
    <row r="17" spans="1:5" ht="21.75" customHeight="1"/>
    <row r="18" spans="1:5" ht="15">
      <c r="A18" s="17"/>
      <c r="B18" s="17"/>
      <c r="C18" s="17"/>
      <c r="D18" s="17"/>
      <c r="E18" s="17"/>
    </row>
    <row r="19" spans="1:5" ht="15">
      <c r="A19" s="17"/>
      <c r="B19" s="17"/>
      <c r="C19" s="17"/>
      <c r="D19" s="17"/>
      <c r="E19" s="17"/>
    </row>
    <row r="20" spans="1:5" ht="15">
      <c r="A20" s="17"/>
      <c r="B20" s="17"/>
      <c r="C20" s="17"/>
      <c r="D20" s="17"/>
      <c r="E20" s="17"/>
    </row>
    <row r="21" spans="1:5" ht="15">
      <c r="A21" s="17"/>
      <c r="B21" s="17"/>
      <c r="C21" s="17"/>
      <c r="D21" s="17"/>
      <c r="E21" s="17"/>
    </row>
    <row r="22" spans="1:5" ht="33" customHeight="1">
      <c r="A22" s="89" t="s">
        <v>12</v>
      </c>
      <c r="B22" s="89"/>
      <c r="C22" s="89"/>
      <c r="D22" s="89"/>
      <c r="E22" s="89"/>
    </row>
  </sheetData>
  <mergeCells count="13">
    <mergeCell ref="A1:F1"/>
    <mergeCell ref="A3:F3"/>
    <mergeCell ref="A14:E14"/>
    <mergeCell ref="A15:E15"/>
    <mergeCell ref="A8:F8"/>
    <mergeCell ref="A12:F12"/>
    <mergeCell ref="A13:F13"/>
    <mergeCell ref="A7:F7"/>
    <mergeCell ref="A22:E22"/>
    <mergeCell ref="A9:E9"/>
    <mergeCell ref="A10:E10"/>
    <mergeCell ref="A11:E11"/>
    <mergeCell ref="A16:F16"/>
  </mergeCells>
  <printOptions horizontalCentered="1"/>
  <pageMargins left="0.28999999999999998" right="0.28999999999999998" top="1.99" bottom="0.59" header="0.97" footer="0.31496062992126"/>
  <pageSetup scale="90" orientation="portrait" r:id="rId1"/>
  <headerFooter>
    <oddHeader>&amp;L&amp;"Verdana,Negrita"&amp;9&amp;KC00000MINISTERIO DE INTERIOR Y POLICIA&amp;"Verdana,Normal" &amp;C&amp;"Verdana,Negrita"&amp;K03-002
INFORMACIÓN REQUERIDA POR LA
DIRECCIÓN DE PLANIFICACIÓN Y DESARROLLO&amp;R&amp;"Verdana,Negrita"&amp;9&amp;KC00000 NOVIEMBRE  2020</oddHeader>
    <oddFooter>&amp;C&amp;"Verdana,Negrita Cursiva"&amp;8Dirección de Planificación y Desarrollo&amp;R&amp;"Verdana,Normal"&amp;8&amp;P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M60"/>
  <sheetViews>
    <sheetView tabSelected="1" zoomScale="70" zoomScaleNormal="70" zoomScaleSheetLayoutView="40" zoomScalePageLayoutView="7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D6" sqref="D6:D7"/>
    </sheetView>
  </sheetViews>
  <sheetFormatPr baseColWidth="10" defaultColWidth="11.42578125" defaultRowHeight="15"/>
  <cols>
    <col min="1" max="1" width="11" customWidth="1"/>
    <col min="2" max="2" width="19" customWidth="1"/>
    <col min="3" max="3" width="20.5703125" customWidth="1"/>
    <col min="4" max="4" width="32.140625" customWidth="1"/>
    <col min="5" max="5" width="19" customWidth="1"/>
    <col min="6" max="6" width="25.42578125" customWidth="1"/>
    <col min="7" max="7" width="10.7109375" customWidth="1"/>
    <col min="8" max="8" width="8.7109375" customWidth="1"/>
    <col min="9" max="9" width="12.28515625" customWidth="1"/>
    <col min="10" max="10" width="26.42578125" customWidth="1"/>
    <col min="11" max="11" width="13.28515625" customWidth="1"/>
    <col min="12" max="12" width="23.42578125" customWidth="1"/>
    <col min="13" max="13" width="25.7109375" customWidth="1"/>
  </cols>
  <sheetData>
    <row r="1" spans="1:13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8">
      <c r="A2" s="96" t="s">
        <v>13</v>
      </c>
      <c r="B2" s="96"/>
      <c r="C2" s="96"/>
      <c r="D2" s="96"/>
      <c r="E2" s="5"/>
      <c r="F2" s="5"/>
      <c r="G2" s="5"/>
      <c r="H2" s="5"/>
      <c r="I2" s="5"/>
      <c r="J2" s="5"/>
      <c r="K2" s="6"/>
      <c r="L2" s="7"/>
      <c r="M2" s="7"/>
    </row>
    <row r="3" spans="1:13" ht="6" customHeigh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ht="19.5" customHeight="1">
      <c r="A4" s="97" t="s">
        <v>14</v>
      </c>
      <c r="B4" s="97"/>
      <c r="C4" s="97"/>
      <c r="D4" s="97"/>
      <c r="E4" s="8"/>
      <c r="F4" s="9"/>
      <c r="G4" s="9"/>
      <c r="H4" s="9"/>
      <c r="I4" s="9"/>
      <c r="J4" s="9"/>
      <c r="K4" s="9"/>
      <c r="L4" s="9"/>
      <c r="M4" s="9"/>
    </row>
    <row r="5" spans="1:13" ht="15.75">
      <c r="A5" s="4"/>
      <c r="B5" s="4"/>
      <c r="C5" s="4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ht="31.5" customHeight="1">
      <c r="A6" s="98" t="s">
        <v>15</v>
      </c>
      <c r="B6" s="100" t="s">
        <v>16</v>
      </c>
      <c r="C6" s="100" t="s">
        <v>17</v>
      </c>
      <c r="D6" s="100" t="s">
        <v>19</v>
      </c>
      <c r="E6" s="100" t="s">
        <v>20</v>
      </c>
      <c r="F6" s="100" t="s">
        <v>21</v>
      </c>
      <c r="G6" s="94" t="s">
        <v>22</v>
      </c>
      <c r="H6" s="100" t="s">
        <v>23</v>
      </c>
      <c r="I6" s="100" t="s">
        <v>24</v>
      </c>
      <c r="J6" s="100" t="s">
        <v>25</v>
      </c>
      <c r="K6" s="100" t="s">
        <v>26</v>
      </c>
      <c r="L6" s="102" t="s">
        <v>27</v>
      </c>
      <c r="M6" s="103"/>
    </row>
    <row r="7" spans="1:13" ht="27" customHeight="1">
      <c r="A7" s="99"/>
      <c r="B7" s="99"/>
      <c r="C7" s="99"/>
      <c r="D7" s="101"/>
      <c r="E7" s="101"/>
      <c r="F7" s="101"/>
      <c r="G7" s="95"/>
      <c r="H7" s="101"/>
      <c r="I7" s="101"/>
      <c r="J7" s="101"/>
      <c r="K7" s="101"/>
      <c r="L7" s="18" t="s">
        <v>28</v>
      </c>
      <c r="M7" s="18" t="s">
        <v>29</v>
      </c>
    </row>
    <row r="8" spans="1:13" ht="35.25" customHeight="1">
      <c r="A8" s="79">
        <v>1</v>
      </c>
      <c r="B8" s="21">
        <v>45166</v>
      </c>
      <c r="C8" s="21">
        <v>45436</v>
      </c>
      <c r="D8" s="80" t="s">
        <v>31</v>
      </c>
      <c r="E8" s="81" t="s">
        <v>219</v>
      </c>
      <c r="F8" s="53" t="s">
        <v>46</v>
      </c>
      <c r="G8" s="42">
        <f>2024-1988</f>
        <v>36</v>
      </c>
      <c r="H8" s="80" t="s">
        <v>33</v>
      </c>
      <c r="I8" s="46" t="s">
        <v>34</v>
      </c>
      <c r="J8" s="46" t="s">
        <v>190</v>
      </c>
      <c r="K8" s="42">
        <v>4</v>
      </c>
      <c r="L8" s="43" t="s">
        <v>104</v>
      </c>
      <c r="M8" s="43" t="s">
        <v>220</v>
      </c>
    </row>
    <row r="9" spans="1:13" ht="35.25" customHeight="1">
      <c r="A9" s="79">
        <v>2</v>
      </c>
      <c r="B9" s="21">
        <v>44979</v>
      </c>
      <c r="C9" s="21">
        <v>45436</v>
      </c>
      <c r="D9" s="80" t="s">
        <v>221</v>
      </c>
      <c r="E9" s="81" t="s">
        <v>222</v>
      </c>
      <c r="F9" s="53" t="s">
        <v>179</v>
      </c>
      <c r="G9" s="42">
        <f>2023-2002</f>
        <v>21</v>
      </c>
      <c r="H9" s="80" t="s">
        <v>33</v>
      </c>
      <c r="I9" s="46" t="s">
        <v>223</v>
      </c>
      <c r="J9" s="43" t="s">
        <v>224</v>
      </c>
      <c r="K9" s="42" t="s">
        <v>65</v>
      </c>
      <c r="L9" s="43" t="s">
        <v>104</v>
      </c>
      <c r="M9" s="43" t="s">
        <v>220</v>
      </c>
    </row>
    <row r="10" spans="1:13" ht="35.25" customHeight="1">
      <c r="A10" s="79">
        <v>3</v>
      </c>
      <c r="B10" s="21">
        <v>45463</v>
      </c>
      <c r="C10" s="21">
        <v>45436</v>
      </c>
      <c r="D10" s="80" t="s">
        <v>221</v>
      </c>
      <c r="E10" s="81" t="s">
        <v>92</v>
      </c>
      <c r="F10" s="53" t="s">
        <v>93</v>
      </c>
      <c r="G10" s="42">
        <f>2023-1970</f>
        <v>53</v>
      </c>
      <c r="H10" s="80" t="s">
        <v>39</v>
      </c>
      <c r="I10" s="46" t="s">
        <v>40</v>
      </c>
      <c r="J10" s="46"/>
      <c r="K10" s="42" t="s">
        <v>70</v>
      </c>
      <c r="L10" s="43" t="s">
        <v>104</v>
      </c>
      <c r="M10" s="43" t="s">
        <v>220</v>
      </c>
    </row>
    <row r="11" spans="1:13" ht="35.25" customHeight="1">
      <c r="A11" s="79">
        <v>4</v>
      </c>
      <c r="B11" s="21">
        <v>45452</v>
      </c>
      <c r="C11" s="21">
        <v>45436</v>
      </c>
      <c r="D11" s="80" t="s">
        <v>221</v>
      </c>
      <c r="E11" s="81" t="s">
        <v>154</v>
      </c>
      <c r="F11" s="53" t="s">
        <v>59</v>
      </c>
      <c r="G11" s="42">
        <f>2023-1949</f>
        <v>74</v>
      </c>
      <c r="H11" s="80" t="s">
        <v>39</v>
      </c>
      <c r="I11" s="46" t="s">
        <v>40</v>
      </c>
      <c r="J11" s="46" t="s">
        <v>225</v>
      </c>
      <c r="K11" s="42" t="s">
        <v>134</v>
      </c>
      <c r="L11" s="43" t="s">
        <v>104</v>
      </c>
      <c r="M11" s="43" t="s">
        <v>220</v>
      </c>
    </row>
    <row r="12" spans="1:13" ht="35.25" customHeight="1">
      <c r="A12" s="79">
        <v>5</v>
      </c>
      <c r="B12" s="21">
        <v>45098</v>
      </c>
      <c r="C12" s="21">
        <v>45436</v>
      </c>
      <c r="D12" s="80" t="s">
        <v>31</v>
      </c>
      <c r="E12" s="81" t="s">
        <v>88</v>
      </c>
      <c r="F12" s="53" t="s">
        <v>169</v>
      </c>
      <c r="G12" s="42">
        <f>2023-1975</f>
        <v>48</v>
      </c>
      <c r="H12" s="80" t="s">
        <v>33</v>
      </c>
      <c r="I12" s="46" t="s">
        <v>34</v>
      </c>
      <c r="J12" s="46" t="s">
        <v>226</v>
      </c>
      <c r="K12" s="42" t="s">
        <v>76</v>
      </c>
      <c r="L12" s="43" t="s">
        <v>104</v>
      </c>
      <c r="M12" s="43" t="s">
        <v>220</v>
      </c>
    </row>
    <row r="13" spans="1:13" ht="35.25" customHeight="1">
      <c r="A13" s="79">
        <v>6</v>
      </c>
      <c r="B13" s="21">
        <v>45294</v>
      </c>
      <c r="C13" s="21">
        <v>45436</v>
      </c>
      <c r="D13" s="82" t="s">
        <v>31</v>
      </c>
      <c r="E13" s="81" t="s">
        <v>154</v>
      </c>
      <c r="F13" s="53" t="s">
        <v>59</v>
      </c>
      <c r="G13" s="42">
        <f>2023-1975</f>
        <v>48</v>
      </c>
      <c r="H13" s="80" t="s">
        <v>39</v>
      </c>
      <c r="I13" s="46" t="s">
        <v>40</v>
      </c>
      <c r="J13" s="46" t="s">
        <v>227</v>
      </c>
      <c r="K13" s="42" t="s">
        <v>228</v>
      </c>
      <c r="L13" s="43" t="s">
        <v>104</v>
      </c>
      <c r="M13" s="43" t="s">
        <v>220</v>
      </c>
    </row>
    <row r="14" spans="1:13" ht="30.75" customHeight="1">
      <c r="A14" s="79">
        <v>7</v>
      </c>
      <c r="B14" s="21">
        <v>45315</v>
      </c>
      <c r="C14" s="21">
        <v>45436</v>
      </c>
      <c r="D14" s="82" t="s">
        <v>31</v>
      </c>
      <c r="E14" s="81" t="s">
        <v>88</v>
      </c>
      <c r="F14" s="53" t="s">
        <v>169</v>
      </c>
      <c r="G14" s="42">
        <f>2023-1971</f>
        <v>52</v>
      </c>
      <c r="H14" s="80" t="s">
        <v>39</v>
      </c>
      <c r="I14" s="46" t="s">
        <v>40</v>
      </c>
      <c r="J14" s="46" t="s">
        <v>229</v>
      </c>
      <c r="K14" s="42" t="s">
        <v>230</v>
      </c>
      <c r="L14" s="43" t="s">
        <v>104</v>
      </c>
      <c r="M14" s="43" t="s">
        <v>220</v>
      </c>
    </row>
    <row r="15" spans="1:13" ht="63.75" customHeight="1">
      <c r="A15" s="79">
        <v>8</v>
      </c>
      <c r="B15" s="21">
        <v>43840</v>
      </c>
      <c r="C15" s="21">
        <v>45436</v>
      </c>
      <c r="D15" s="80" t="s">
        <v>221</v>
      </c>
      <c r="E15" s="81" t="s">
        <v>88</v>
      </c>
      <c r="F15" s="53" t="s">
        <v>169</v>
      </c>
      <c r="G15" s="42">
        <f>2023-1994</f>
        <v>29</v>
      </c>
      <c r="H15" s="80" t="s">
        <v>33</v>
      </c>
      <c r="I15" s="46" t="s">
        <v>34</v>
      </c>
      <c r="J15" s="43" t="s">
        <v>231</v>
      </c>
      <c r="K15" s="42" t="s">
        <v>232</v>
      </c>
      <c r="L15" s="43" t="s">
        <v>104</v>
      </c>
      <c r="M15" s="43" t="s">
        <v>220</v>
      </c>
    </row>
    <row r="16" spans="1:13" s="41" customFormat="1" ht="37.5" customHeight="1">
      <c r="A16" s="79">
        <v>9</v>
      </c>
      <c r="B16" s="47">
        <v>45364</v>
      </c>
      <c r="C16" s="21">
        <v>45436</v>
      </c>
      <c r="D16" s="83" t="s">
        <v>31</v>
      </c>
      <c r="E16" s="81" t="s">
        <v>233</v>
      </c>
      <c r="F16" s="53" t="s">
        <v>233</v>
      </c>
      <c r="G16" s="42">
        <f>2023-1998</f>
        <v>25</v>
      </c>
      <c r="H16" s="80" t="s">
        <v>33</v>
      </c>
      <c r="I16" s="46" t="s">
        <v>34</v>
      </c>
      <c r="J16" s="43" t="s">
        <v>234</v>
      </c>
      <c r="K16" s="42" t="s">
        <v>48</v>
      </c>
      <c r="L16" s="43" t="s">
        <v>235</v>
      </c>
      <c r="M16" s="43" t="s">
        <v>236</v>
      </c>
    </row>
    <row r="17" spans="1:13" s="50" customFormat="1" ht="48.75" customHeight="1">
      <c r="A17" s="79">
        <v>10</v>
      </c>
      <c r="B17" s="51">
        <v>45280</v>
      </c>
      <c r="C17" s="21">
        <v>45436</v>
      </c>
      <c r="D17" s="80" t="s">
        <v>31</v>
      </c>
      <c r="E17" s="81" t="s">
        <v>237</v>
      </c>
      <c r="F17" s="53" t="s">
        <v>237</v>
      </c>
      <c r="G17" s="42">
        <f>2023-1974</f>
        <v>49</v>
      </c>
      <c r="H17" s="80" t="s">
        <v>39</v>
      </c>
      <c r="I17" s="46" t="s">
        <v>40</v>
      </c>
      <c r="J17" s="46" t="s">
        <v>238</v>
      </c>
      <c r="K17" s="84" t="s">
        <v>239</v>
      </c>
      <c r="L17" s="43" t="s">
        <v>240</v>
      </c>
      <c r="M17" s="43" t="s">
        <v>240</v>
      </c>
    </row>
    <row r="18" spans="1:13" s="50" customFormat="1" ht="25.5" customHeight="1">
      <c r="A18" s="79">
        <v>11</v>
      </c>
      <c r="B18" s="51">
        <v>45376</v>
      </c>
      <c r="C18" s="21">
        <v>45436</v>
      </c>
      <c r="D18" s="85" t="s">
        <v>31</v>
      </c>
      <c r="E18" s="81" t="s">
        <v>141</v>
      </c>
      <c r="F18" s="53" t="s">
        <v>241</v>
      </c>
      <c r="G18" s="42">
        <f>2024-1976</f>
        <v>48</v>
      </c>
      <c r="H18" s="80" t="s">
        <v>33</v>
      </c>
      <c r="I18" s="46" t="s">
        <v>34</v>
      </c>
      <c r="J18" s="46" t="s">
        <v>150</v>
      </c>
      <c r="K18" s="42" t="s">
        <v>242</v>
      </c>
      <c r="L18" s="43" t="s">
        <v>104</v>
      </c>
      <c r="M18" s="43" t="s">
        <v>220</v>
      </c>
    </row>
    <row r="19" spans="1:13" s="50" customFormat="1" ht="23.25" customHeight="1">
      <c r="A19" s="79">
        <v>12</v>
      </c>
      <c r="B19" s="51">
        <v>44320</v>
      </c>
      <c r="C19" s="21">
        <v>45436</v>
      </c>
      <c r="D19" s="80" t="s">
        <v>221</v>
      </c>
      <c r="E19" s="81" t="s">
        <v>243</v>
      </c>
      <c r="F19" s="53" t="s">
        <v>243</v>
      </c>
      <c r="G19" s="42">
        <f>2023-1979</f>
        <v>44</v>
      </c>
      <c r="H19" s="80" t="s">
        <v>39</v>
      </c>
      <c r="I19" s="46" t="s">
        <v>40</v>
      </c>
      <c r="J19" s="43" t="s">
        <v>244</v>
      </c>
      <c r="K19" s="42" t="s">
        <v>245</v>
      </c>
      <c r="L19" s="43" t="s">
        <v>104</v>
      </c>
      <c r="M19" s="43" t="s">
        <v>220</v>
      </c>
    </row>
    <row r="20" spans="1:13" s="50" customFormat="1" ht="22.5" customHeight="1">
      <c r="A20" s="79">
        <v>13</v>
      </c>
      <c r="B20" s="51">
        <v>45386</v>
      </c>
      <c r="C20" s="21">
        <v>45436</v>
      </c>
      <c r="D20" s="83" t="s">
        <v>31</v>
      </c>
      <c r="E20" s="81" t="s">
        <v>32</v>
      </c>
      <c r="F20" s="53" t="s">
        <v>106</v>
      </c>
      <c r="G20" s="42">
        <f>2023-1993</f>
        <v>30</v>
      </c>
      <c r="H20" s="80" t="s">
        <v>33</v>
      </c>
      <c r="I20" s="46" t="s">
        <v>34</v>
      </c>
      <c r="J20" s="46" t="s">
        <v>246</v>
      </c>
      <c r="K20" s="42" t="s">
        <v>239</v>
      </c>
      <c r="L20" s="43" t="s">
        <v>104</v>
      </c>
      <c r="M20" s="43" t="s">
        <v>220</v>
      </c>
    </row>
    <row r="21" spans="1:13" s="41" customFormat="1" ht="21" customHeight="1">
      <c r="A21" s="79">
        <v>14</v>
      </c>
      <c r="B21" s="47">
        <v>45077</v>
      </c>
      <c r="C21" s="21">
        <v>45436</v>
      </c>
      <c r="D21" s="80" t="s">
        <v>221</v>
      </c>
      <c r="E21" s="81" t="s">
        <v>92</v>
      </c>
      <c r="F21" s="53" t="s">
        <v>93</v>
      </c>
      <c r="G21" s="42">
        <f>2023-1987</f>
        <v>36</v>
      </c>
      <c r="H21" s="80" t="s">
        <v>33</v>
      </c>
      <c r="I21" s="46" t="s">
        <v>223</v>
      </c>
      <c r="J21" s="46" t="s">
        <v>247</v>
      </c>
      <c r="K21" s="42" t="s">
        <v>242</v>
      </c>
      <c r="L21" s="43" t="s">
        <v>182</v>
      </c>
      <c r="M21" s="43" t="s">
        <v>182</v>
      </c>
    </row>
    <row r="22" spans="1:13" s="41" customFormat="1" ht="18.75" customHeight="1">
      <c r="A22" s="79">
        <v>15</v>
      </c>
      <c r="B22" s="47">
        <v>45078</v>
      </c>
      <c r="C22" s="21">
        <v>45436</v>
      </c>
      <c r="D22" s="80" t="s">
        <v>221</v>
      </c>
      <c r="E22" s="81" t="s">
        <v>248</v>
      </c>
      <c r="F22" s="53" t="s">
        <v>249</v>
      </c>
      <c r="G22" s="42">
        <f>2024-1972</f>
        <v>52</v>
      </c>
      <c r="H22" s="80" t="s">
        <v>33</v>
      </c>
      <c r="I22" s="46" t="s">
        <v>34</v>
      </c>
      <c r="J22" s="46" t="s">
        <v>250</v>
      </c>
      <c r="K22" s="42" t="s">
        <v>251</v>
      </c>
      <c r="L22" s="43" t="s">
        <v>104</v>
      </c>
      <c r="M22" s="43" t="s">
        <v>220</v>
      </c>
    </row>
    <row r="23" spans="1:13" s="50" customFormat="1" ht="21" customHeight="1">
      <c r="A23" s="79">
        <v>16</v>
      </c>
      <c r="B23" s="51">
        <v>45289</v>
      </c>
      <c r="C23" s="21">
        <v>45436</v>
      </c>
      <c r="D23" s="80" t="s">
        <v>31</v>
      </c>
      <c r="E23" s="81" t="s">
        <v>88</v>
      </c>
      <c r="F23" s="53" t="s">
        <v>169</v>
      </c>
      <c r="G23" s="42">
        <f>2023-1978</f>
        <v>45</v>
      </c>
      <c r="H23" s="80" t="s">
        <v>39</v>
      </c>
      <c r="I23" s="46" t="s">
        <v>40</v>
      </c>
      <c r="J23" s="46" t="s">
        <v>150</v>
      </c>
      <c r="K23" s="42" t="s">
        <v>76</v>
      </c>
      <c r="L23" s="43" t="s">
        <v>236</v>
      </c>
      <c r="M23" s="43" t="s">
        <v>252</v>
      </c>
    </row>
    <row r="24" spans="1:13" s="50" customFormat="1" ht="21" customHeight="1">
      <c r="A24" s="79">
        <v>17</v>
      </c>
      <c r="B24" s="47">
        <v>45233</v>
      </c>
      <c r="C24" s="21">
        <v>45436</v>
      </c>
      <c r="D24" s="80" t="s">
        <v>31</v>
      </c>
      <c r="E24" s="81" t="s">
        <v>92</v>
      </c>
      <c r="F24" s="53" t="s">
        <v>93</v>
      </c>
      <c r="G24" s="42">
        <f>2024-1980</f>
        <v>44</v>
      </c>
      <c r="H24" s="80" t="s">
        <v>39</v>
      </c>
      <c r="I24" s="46" t="s">
        <v>40</v>
      </c>
      <c r="J24" s="46" t="s">
        <v>253</v>
      </c>
      <c r="K24" s="42" t="s">
        <v>239</v>
      </c>
      <c r="L24" s="43" t="s">
        <v>104</v>
      </c>
      <c r="M24" s="43" t="s">
        <v>63</v>
      </c>
    </row>
    <row r="25" spans="1:13" s="41" customFormat="1" ht="18.75" customHeight="1">
      <c r="A25" s="79">
        <v>18</v>
      </c>
      <c r="B25" s="47">
        <v>45385</v>
      </c>
      <c r="C25" s="21">
        <v>45436</v>
      </c>
      <c r="D25" s="85" t="s">
        <v>31</v>
      </c>
      <c r="E25" s="81" t="s">
        <v>254</v>
      </c>
      <c r="F25" s="53" t="s">
        <v>255</v>
      </c>
      <c r="G25" s="42">
        <f>2023-1973</f>
        <v>50</v>
      </c>
      <c r="H25" s="80" t="s">
        <v>39</v>
      </c>
      <c r="I25" s="46" t="s">
        <v>40</v>
      </c>
      <c r="J25" s="46" t="s">
        <v>256</v>
      </c>
      <c r="K25" s="42" t="s">
        <v>251</v>
      </c>
      <c r="L25" s="43" t="s">
        <v>104</v>
      </c>
      <c r="M25" s="43" t="s">
        <v>220</v>
      </c>
    </row>
    <row r="26" spans="1:13" s="41" customFormat="1" ht="18.75" customHeight="1">
      <c r="A26" s="79">
        <v>19</v>
      </c>
      <c r="B26" s="51">
        <v>45103</v>
      </c>
      <c r="C26" s="21">
        <v>45436</v>
      </c>
      <c r="D26" s="80" t="s">
        <v>221</v>
      </c>
      <c r="E26" s="81" t="s">
        <v>154</v>
      </c>
      <c r="F26" s="53" t="s">
        <v>59</v>
      </c>
      <c r="G26" s="42">
        <f>2024-1964</f>
        <v>60</v>
      </c>
      <c r="H26" s="80" t="s">
        <v>33</v>
      </c>
      <c r="I26" s="46" t="s">
        <v>34</v>
      </c>
      <c r="J26" s="46" t="s">
        <v>227</v>
      </c>
      <c r="K26" s="42" t="s">
        <v>245</v>
      </c>
      <c r="L26" s="43" t="s">
        <v>104</v>
      </c>
      <c r="M26" s="43" t="s">
        <v>220</v>
      </c>
    </row>
    <row r="27" spans="1:13" s="50" customFormat="1" ht="22.5" customHeight="1">
      <c r="A27" s="79">
        <v>20</v>
      </c>
      <c r="B27" s="51">
        <v>45239</v>
      </c>
      <c r="C27" s="21">
        <v>45436</v>
      </c>
      <c r="D27" s="82" t="s">
        <v>31</v>
      </c>
      <c r="E27" s="86" t="s">
        <v>113</v>
      </c>
      <c r="F27" s="53" t="s">
        <v>114</v>
      </c>
      <c r="G27" s="42">
        <f>2023-1944</f>
        <v>79</v>
      </c>
      <c r="H27" s="80" t="s">
        <v>39</v>
      </c>
      <c r="I27" s="46" t="s">
        <v>40</v>
      </c>
      <c r="J27" s="46" t="s">
        <v>257</v>
      </c>
      <c r="K27" s="42" t="s">
        <v>65</v>
      </c>
      <c r="L27" s="43" t="s">
        <v>203</v>
      </c>
      <c r="M27" s="43" t="s">
        <v>258</v>
      </c>
    </row>
    <row r="28" spans="1:13" s="50" customFormat="1" ht="18.75">
      <c r="A28" s="79">
        <v>21</v>
      </c>
      <c r="B28" s="21">
        <v>45077</v>
      </c>
      <c r="C28" s="21">
        <v>45436</v>
      </c>
      <c r="D28" s="80" t="s">
        <v>221</v>
      </c>
      <c r="E28" s="81" t="s">
        <v>92</v>
      </c>
      <c r="F28" s="53" t="s">
        <v>93</v>
      </c>
      <c r="G28" s="42">
        <f>2023-1974</f>
        <v>49</v>
      </c>
      <c r="H28" s="80" t="s">
        <v>39</v>
      </c>
      <c r="I28" s="46" t="s">
        <v>60</v>
      </c>
      <c r="J28" s="46" t="s">
        <v>153</v>
      </c>
      <c r="K28" s="42" t="s">
        <v>242</v>
      </c>
      <c r="L28" s="43" t="s">
        <v>182</v>
      </c>
      <c r="M28" s="43" t="s">
        <v>182</v>
      </c>
    </row>
    <row r="29" spans="1:13" ht="18.75" customHeight="1">
      <c r="A29" s="79">
        <v>22</v>
      </c>
      <c r="B29" s="21">
        <v>45376</v>
      </c>
      <c r="C29" s="21">
        <v>45436</v>
      </c>
      <c r="D29" s="83" t="s">
        <v>31</v>
      </c>
      <c r="E29" s="81" t="s">
        <v>88</v>
      </c>
      <c r="F29" s="53" t="s">
        <v>169</v>
      </c>
      <c r="G29" s="42">
        <f>2023-1946</f>
        <v>77</v>
      </c>
      <c r="H29" s="80" t="s">
        <v>39</v>
      </c>
      <c r="I29" s="46" t="s">
        <v>40</v>
      </c>
      <c r="J29" s="46" t="s">
        <v>259</v>
      </c>
      <c r="K29" s="42" t="s">
        <v>134</v>
      </c>
      <c r="L29" s="43" t="s">
        <v>35</v>
      </c>
      <c r="M29" s="43" t="s">
        <v>35</v>
      </c>
    </row>
    <row r="30" spans="1:13" ht="37.5">
      <c r="A30" s="79">
        <v>23</v>
      </c>
      <c r="B30" s="21">
        <v>45287</v>
      </c>
      <c r="C30" s="21">
        <v>45436</v>
      </c>
      <c r="D30" s="80" t="s">
        <v>31</v>
      </c>
      <c r="E30" s="81" t="s">
        <v>154</v>
      </c>
      <c r="F30" s="53" t="s">
        <v>59</v>
      </c>
      <c r="G30" s="42">
        <f>2023-1986</f>
        <v>37</v>
      </c>
      <c r="H30" s="80" t="s">
        <v>33</v>
      </c>
      <c r="I30" s="46" t="s">
        <v>34</v>
      </c>
      <c r="J30" s="46" t="s">
        <v>260</v>
      </c>
      <c r="K30" s="42" t="s">
        <v>48</v>
      </c>
      <c r="L30" s="43" t="s">
        <v>203</v>
      </c>
      <c r="M30" s="43" t="s">
        <v>261</v>
      </c>
    </row>
    <row r="31" spans="1:13" ht="18.75">
      <c r="A31" s="79">
        <v>24</v>
      </c>
      <c r="B31" s="21">
        <v>45295</v>
      </c>
      <c r="C31" s="21">
        <v>45436</v>
      </c>
      <c r="D31" s="82" t="s">
        <v>31</v>
      </c>
      <c r="E31" s="81" t="s">
        <v>113</v>
      </c>
      <c r="F31" s="53" t="s">
        <v>114</v>
      </c>
      <c r="G31" s="42">
        <f>2023-1986</f>
        <v>37</v>
      </c>
      <c r="H31" s="80" t="s">
        <v>39</v>
      </c>
      <c r="I31" s="46" t="s">
        <v>40</v>
      </c>
      <c r="J31" s="46" t="s">
        <v>158</v>
      </c>
      <c r="K31" s="42" t="s">
        <v>242</v>
      </c>
      <c r="L31" s="43" t="s">
        <v>104</v>
      </c>
      <c r="M31" s="43" t="s">
        <v>220</v>
      </c>
    </row>
    <row r="32" spans="1:13" ht="37.5">
      <c r="A32" s="79">
        <v>25</v>
      </c>
      <c r="B32" s="21">
        <v>45225</v>
      </c>
      <c r="C32" s="21">
        <v>45436</v>
      </c>
      <c r="D32" s="82" t="s">
        <v>31</v>
      </c>
      <c r="E32" s="82" t="s">
        <v>262</v>
      </c>
      <c r="F32" s="53" t="s">
        <v>262</v>
      </c>
      <c r="G32" s="42">
        <f>2023-1966</f>
        <v>57</v>
      </c>
      <c r="H32" s="86" t="s">
        <v>39</v>
      </c>
      <c r="I32" s="46" t="s">
        <v>40</v>
      </c>
      <c r="J32" s="46" t="s">
        <v>263</v>
      </c>
      <c r="K32" s="42" t="s">
        <v>62</v>
      </c>
      <c r="L32" s="43" t="s">
        <v>197</v>
      </c>
      <c r="M32" s="43" t="s">
        <v>198</v>
      </c>
    </row>
    <row r="33" spans="1:13" ht="18.75">
      <c r="A33" s="79">
        <v>26</v>
      </c>
      <c r="B33" s="21">
        <v>45321</v>
      </c>
      <c r="C33" s="21">
        <v>45436</v>
      </c>
      <c r="D33" s="82" t="s">
        <v>31</v>
      </c>
      <c r="E33" s="81" t="s">
        <v>264</v>
      </c>
      <c r="F33" s="53" t="s">
        <v>264</v>
      </c>
      <c r="G33" s="42">
        <f>2023-1951</f>
        <v>72</v>
      </c>
      <c r="H33" s="80" t="s">
        <v>33</v>
      </c>
      <c r="I33" s="46" t="s">
        <v>34</v>
      </c>
      <c r="J33" s="46" t="s">
        <v>150</v>
      </c>
      <c r="K33" s="42" t="s">
        <v>239</v>
      </c>
      <c r="L33" s="43" t="s">
        <v>203</v>
      </c>
      <c r="M33" s="43" t="s">
        <v>203</v>
      </c>
    </row>
    <row r="34" spans="1:13" ht="37.5">
      <c r="A34" s="79">
        <v>27</v>
      </c>
      <c r="B34" s="21">
        <v>45106</v>
      </c>
      <c r="C34" s="21">
        <v>45436</v>
      </c>
      <c r="D34" s="80" t="s">
        <v>221</v>
      </c>
      <c r="E34" s="81" t="s">
        <v>154</v>
      </c>
      <c r="F34" s="53" t="s">
        <v>59</v>
      </c>
      <c r="G34" s="42">
        <f>2023-1968</f>
        <v>55</v>
      </c>
      <c r="H34" s="80" t="s">
        <v>39</v>
      </c>
      <c r="I34" s="46" t="s">
        <v>60</v>
      </c>
      <c r="J34" s="43" t="s">
        <v>265</v>
      </c>
      <c r="K34" s="42" t="s">
        <v>48</v>
      </c>
      <c r="L34" s="43" t="s">
        <v>236</v>
      </c>
      <c r="M34" s="43" t="s">
        <v>266</v>
      </c>
    </row>
    <row r="35" spans="1:13" ht="18.75">
      <c r="A35" s="79">
        <v>28</v>
      </c>
      <c r="B35" s="21">
        <v>45295</v>
      </c>
      <c r="C35" s="21">
        <v>45436</v>
      </c>
      <c r="D35" s="82" t="s">
        <v>31</v>
      </c>
      <c r="E35" s="81" t="s">
        <v>32</v>
      </c>
      <c r="F35" s="53" t="s">
        <v>106</v>
      </c>
      <c r="G35" s="42">
        <f>2023-1987</f>
        <v>36</v>
      </c>
      <c r="H35" s="80" t="s">
        <v>39</v>
      </c>
      <c r="I35" s="46" t="s">
        <v>40</v>
      </c>
      <c r="J35" s="46" t="s">
        <v>227</v>
      </c>
      <c r="K35" s="42" t="s">
        <v>239</v>
      </c>
      <c r="L35" s="43" t="s">
        <v>104</v>
      </c>
      <c r="M35" s="43" t="s">
        <v>220</v>
      </c>
    </row>
    <row r="36" spans="1:13" ht="37.5">
      <c r="A36" s="79">
        <v>29</v>
      </c>
      <c r="B36" s="21">
        <v>45093</v>
      </c>
      <c r="C36" s="21">
        <v>45436</v>
      </c>
      <c r="D36" s="80" t="s">
        <v>221</v>
      </c>
      <c r="E36" s="81" t="s">
        <v>88</v>
      </c>
      <c r="F36" s="53" t="s">
        <v>169</v>
      </c>
      <c r="G36" s="42">
        <f>2024-1980</f>
        <v>44</v>
      </c>
      <c r="H36" s="80" t="s">
        <v>33</v>
      </c>
      <c r="I36" s="46" t="s">
        <v>223</v>
      </c>
      <c r="J36" s="46" t="s">
        <v>267</v>
      </c>
      <c r="K36" s="42" t="s">
        <v>251</v>
      </c>
      <c r="L36" s="43" t="s">
        <v>49</v>
      </c>
      <c r="M36" s="43" t="s">
        <v>268</v>
      </c>
    </row>
    <row r="37" spans="1:13" ht="37.5">
      <c r="A37" s="79">
        <v>30</v>
      </c>
      <c r="B37" s="21">
        <v>45272</v>
      </c>
      <c r="C37" s="21">
        <v>45436</v>
      </c>
      <c r="D37" s="82" t="s">
        <v>31</v>
      </c>
      <c r="E37" s="81" t="s">
        <v>32</v>
      </c>
      <c r="F37" s="53" t="s">
        <v>106</v>
      </c>
      <c r="G37" s="42">
        <f>2023-1986</f>
        <v>37</v>
      </c>
      <c r="H37" s="80" t="s">
        <v>39</v>
      </c>
      <c r="I37" s="46" t="s">
        <v>40</v>
      </c>
      <c r="J37" s="43" t="s">
        <v>269</v>
      </c>
      <c r="K37" s="42" t="s">
        <v>239</v>
      </c>
      <c r="L37" s="43" t="s">
        <v>270</v>
      </c>
      <c r="M37" s="43" t="s">
        <v>271</v>
      </c>
    </row>
    <row r="38" spans="1:13" ht="18.75">
      <c r="A38" s="79">
        <v>31</v>
      </c>
      <c r="B38" s="21">
        <v>45280</v>
      </c>
      <c r="C38" s="21">
        <v>45436</v>
      </c>
      <c r="D38" s="82" t="s">
        <v>31</v>
      </c>
      <c r="E38" s="81" t="s">
        <v>272</v>
      </c>
      <c r="F38" s="53" t="s">
        <v>273</v>
      </c>
      <c r="G38" s="42">
        <f>2023-1988</f>
        <v>35</v>
      </c>
      <c r="H38" s="80" t="s">
        <v>33</v>
      </c>
      <c r="I38" s="46" t="s">
        <v>34</v>
      </c>
      <c r="J38" s="46" t="s">
        <v>274</v>
      </c>
      <c r="K38" s="42" t="s">
        <v>65</v>
      </c>
      <c r="L38" s="43" t="s">
        <v>49</v>
      </c>
      <c r="M38" s="43" t="s">
        <v>49</v>
      </c>
    </row>
    <row r="39" spans="1:13" ht="18.75">
      <c r="A39" s="79">
        <v>32</v>
      </c>
      <c r="B39" s="21">
        <v>45302</v>
      </c>
      <c r="C39" s="21">
        <v>45436</v>
      </c>
      <c r="D39" s="82" t="s">
        <v>31</v>
      </c>
      <c r="E39" s="81" t="s">
        <v>32</v>
      </c>
      <c r="F39" s="53" t="s">
        <v>106</v>
      </c>
      <c r="G39" s="42">
        <f>2023-1988</f>
        <v>35</v>
      </c>
      <c r="H39" s="80" t="s">
        <v>33</v>
      </c>
      <c r="I39" s="46" t="s">
        <v>34</v>
      </c>
      <c r="J39" s="46" t="s">
        <v>275</v>
      </c>
      <c r="K39" s="42" t="s">
        <v>239</v>
      </c>
      <c r="L39" s="43" t="s">
        <v>104</v>
      </c>
      <c r="M39" s="43" t="s">
        <v>220</v>
      </c>
    </row>
    <row r="40" spans="1:13" ht="18.75">
      <c r="A40" s="79">
        <v>33</v>
      </c>
      <c r="B40" s="21">
        <v>45097</v>
      </c>
      <c r="C40" s="21">
        <v>45436</v>
      </c>
      <c r="D40" s="80" t="s">
        <v>221</v>
      </c>
      <c r="E40" s="81" t="s">
        <v>276</v>
      </c>
      <c r="F40" s="53" t="s">
        <v>277</v>
      </c>
      <c r="G40" s="42">
        <f>2023-1970</f>
        <v>53</v>
      </c>
      <c r="H40" s="80" t="s">
        <v>33</v>
      </c>
      <c r="I40" s="46" t="s">
        <v>34</v>
      </c>
      <c r="J40" s="46" t="s">
        <v>278</v>
      </c>
      <c r="K40" s="42" t="s">
        <v>70</v>
      </c>
      <c r="L40" s="43" t="s">
        <v>104</v>
      </c>
      <c r="M40" s="43" t="s">
        <v>220</v>
      </c>
    </row>
    <row r="41" spans="1:13" ht="18.75">
      <c r="A41" s="79">
        <v>34</v>
      </c>
      <c r="B41" s="21">
        <v>45076</v>
      </c>
      <c r="C41" s="21">
        <v>45436</v>
      </c>
      <c r="D41" s="80" t="s">
        <v>221</v>
      </c>
      <c r="E41" s="81" t="s">
        <v>279</v>
      </c>
      <c r="F41" s="53" t="s">
        <v>106</v>
      </c>
      <c r="G41" s="42">
        <f>2024-1965</f>
        <v>59</v>
      </c>
      <c r="H41" s="80" t="s">
        <v>33</v>
      </c>
      <c r="I41" s="46" t="s">
        <v>34</v>
      </c>
      <c r="J41" s="46" t="s">
        <v>280</v>
      </c>
      <c r="K41" s="42" t="s">
        <v>42</v>
      </c>
      <c r="L41" s="43" t="s">
        <v>55</v>
      </c>
      <c r="M41" s="43" t="s">
        <v>220</v>
      </c>
    </row>
    <row r="42" spans="1:13" ht="37.5">
      <c r="A42" s="79">
        <v>35</v>
      </c>
      <c r="B42" s="21">
        <v>45300</v>
      </c>
      <c r="C42" s="21">
        <v>45436</v>
      </c>
      <c r="D42" s="82" t="s">
        <v>31</v>
      </c>
      <c r="E42" s="81" t="s">
        <v>32</v>
      </c>
      <c r="F42" s="53" t="s">
        <v>106</v>
      </c>
      <c r="G42" s="42">
        <f>2023-1987</f>
        <v>36</v>
      </c>
      <c r="H42" s="80" t="s">
        <v>33</v>
      </c>
      <c r="I42" s="46" t="s">
        <v>34</v>
      </c>
      <c r="J42" s="46" t="s">
        <v>281</v>
      </c>
      <c r="K42" s="42" t="s">
        <v>282</v>
      </c>
      <c r="L42" s="43" t="s">
        <v>104</v>
      </c>
      <c r="M42" s="43" t="s">
        <v>84</v>
      </c>
    </row>
    <row r="43" spans="1:13" ht="18.75">
      <c r="A43" s="79">
        <v>36</v>
      </c>
      <c r="B43" s="21">
        <v>45268</v>
      </c>
      <c r="C43" s="21">
        <v>45436</v>
      </c>
      <c r="D43" s="80" t="s">
        <v>31</v>
      </c>
      <c r="E43" s="81" t="s">
        <v>283</v>
      </c>
      <c r="F43" s="53" t="s">
        <v>284</v>
      </c>
      <c r="G43" s="42">
        <f>2023-1962</f>
        <v>61</v>
      </c>
      <c r="H43" s="80" t="s">
        <v>33</v>
      </c>
      <c r="I43" s="46" t="s">
        <v>34</v>
      </c>
      <c r="J43" s="46" t="s">
        <v>47</v>
      </c>
      <c r="K43" s="42" t="s">
        <v>285</v>
      </c>
      <c r="L43" s="43" t="s">
        <v>104</v>
      </c>
      <c r="M43" s="43" t="s">
        <v>220</v>
      </c>
    </row>
    <row r="44" spans="1:13" ht="30">
      <c r="A44" s="79">
        <v>37</v>
      </c>
      <c r="B44" s="21">
        <v>44320</v>
      </c>
      <c r="C44" s="21">
        <v>45436</v>
      </c>
      <c r="D44" s="80" t="s">
        <v>286</v>
      </c>
      <c r="E44" s="81" t="s">
        <v>243</v>
      </c>
      <c r="F44" s="53" t="s">
        <v>243</v>
      </c>
      <c r="G44" s="42">
        <f>2023-2005</f>
        <v>18</v>
      </c>
      <c r="H44" s="80" t="s">
        <v>33</v>
      </c>
      <c r="I44" s="46" t="s">
        <v>223</v>
      </c>
      <c r="J44" s="46" t="s">
        <v>246</v>
      </c>
      <c r="K44" s="42" t="s">
        <v>245</v>
      </c>
      <c r="L44" s="43" t="s">
        <v>104</v>
      </c>
      <c r="M44" s="43" t="s">
        <v>220</v>
      </c>
    </row>
    <row r="45" spans="1:13" ht="37.5">
      <c r="A45" s="79">
        <v>38</v>
      </c>
      <c r="B45" s="21">
        <v>45278</v>
      </c>
      <c r="C45" s="21">
        <v>45436</v>
      </c>
      <c r="D45" s="82" t="s">
        <v>31</v>
      </c>
      <c r="E45" s="81" t="s">
        <v>32</v>
      </c>
      <c r="F45" s="53" t="s">
        <v>106</v>
      </c>
      <c r="G45" s="42">
        <f>2023-1999</f>
        <v>24</v>
      </c>
      <c r="H45" s="80" t="s">
        <v>33</v>
      </c>
      <c r="I45" s="46" t="s">
        <v>34</v>
      </c>
      <c r="J45" s="46" t="s">
        <v>246</v>
      </c>
      <c r="K45" s="42" t="s">
        <v>65</v>
      </c>
      <c r="L45" s="43" t="s">
        <v>50</v>
      </c>
      <c r="M45" s="43" t="s">
        <v>268</v>
      </c>
    </row>
    <row r="46" spans="1:13" ht="37.5">
      <c r="A46" s="79">
        <v>39</v>
      </c>
      <c r="B46" s="21">
        <v>45324</v>
      </c>
      <c r="C46" s="21">
        <v>45436</v>
      </c>
      <c r="D46" s="83" t="s">
        <v>31</v>
      </c>
      <c r="E46" s="81" t="s">
        <v>287</v>
      </c>
      <c r="F46" s="53" t="s">
        <v>288</v>
      </c>
      <c r="G46" s="42">
        <f>2024-2005</f>
        <v>19</v>
      </c>
      <c r="H46" s="80" t="s">
        <v>33</v>
      </c>
      <c r="I46" s="46" t="s">
        <v>34</v>
      </c>
      <c r="J46" s="46" t="s">
        <v>155</v>
      </c>
      <c r="K46" s="42" t="s">
        <v>289</v>
      </c>
      <c r="L46" s="43" t="s">
        <v>104</v>
      </c>
      <c r="M46" s="43" t="s">
        <v>84</v>
      </c>
    </row>
    <row r="47" spans="1:13" ht="37.5">
      <c r="A47" s="79">
        <v>40</v>
      </c>
      <c r="B47" s="21">
        <v>45301</v>
      </c>
      <c r="C47" s="21">
        <v>45436</v>
      </c>
      <c r="D47" s="82" t="s">
        <v>31</v>
      </c>
      <c r="E47" s="81" t="s">
        <v>53</v>
      </c>
      <c r="F47" s="53" t="s">
        <v>290</v>
      </c>
      <c r="G47" s="42">
        <f>2023-1999</f>
        <v>24</v>
      </c>
      <c r="H47" s="80" t="s">
        <v>39</v>
      </c>
      <c r="I47" s="46" t="s">
        <v>40</v>
      </c>
      <c r="J47" s="46" t="s">
        <v>291</v>
      </c>
      <c r="K47" s="42" t="s">
        <v>65</v>
      </c>
      <c r="L47" s="43" t="s">
        <v>104</v>
      </c>
      <c r="M47" s="43" t="s">
        <v>84</v>
      </c>
    </row>
    <row r="48" spans="1:13" ht="18.75">
      <c r="A48" s="79">
        <v>41</v>
      </c>
      <c r="B48" s="21">
        <v>45363</v>
      </c>
      <c r="C48" s="21">
        <v>45436</v>
      </c>
      <c r="D48" s="85" t="s">
        <v>31</v>
      </c>
      <c r="E48" s="81" t="s">
        <v>154</v>
      </c>
      <c r="F48" s="53" t="s">
        <v>59</v>
      </c>
      <c r="G48" s="42">
        <f>2024-1963</f>
        <v>61</v>
      </c>
      <c r="H48" s="80" t="s">
        <v>33</v>
      </c>
      <c r="I48" s="46" t="s">
        <v>34</v>
      </c>
      <c r="J48" s="46" t="s">
        <v>292</v>
      </c>
      <c r="K48" s="42" t="s">
        <v>239</v>
      </c>
      <c r="L48" s="43" t="s">
        <v>104</v>
      </c>
      <c r="M48" s="43" t="s">
        <v>220</v>
      </c>
    </row>
    <row r="49" spans="1:13" ht="18.75">
      <c r="A49" s="79">
        <v>42</v>
      </c>
      <c r="B49" s="21">
        <v>44949</v>
      </c>
      <c r="C49" s="21">
        <v>45436</v>
      </c>
      <c r="D49" s="80" t="s">
        <v>221</v>
      </c>
      <c r="E49" s="81" t="s">
        <v>113</v>
      </c>
      <c r="F49" s="53" t="s">
        <v>114</v>
      </c>
      <c r="G49" s="42">
        <f>2023-1974</f>
        <v>49</v>
      </c>
      <c r="H49" s="80" t="s">
        <v>39</v>
      </c>
      <c r="I49" s="46" t="s">
        <v>60</v>
      </c>
      <c r="J49" s="46" t="s">
        <v>153</v>
      </c>
      <c r="K49" s="42" t="s">
        <v>282</v>
      </c>
      <c r="L49" s="43" t="s">
        <v>35</v>
      </c>
      <c r="M49" s="43" t="s">
        <v>293</v>
      </c>
    </row>
    <row r="50" spans="1:13" ht="37.5">
      <c r="A50" s="79">
        <v>43</v>
      </c>
      <c r="B50" s="21">
        <v>45159</v>
      </c>
      <c r="C50" s="21">
        <v>45436</v>
      </c>
      <c r="D50" s="80" t="s">
        <v>31</v>
      </c>
      <c r="E50" s="81" t="s">
        <v>32</v>
      </c>
      <c r="F50" s="53" t="s">
        <v>106</v>
      </c>
      <c r="G50" s="42">
        <f>2023-1974</f>
        <v>49</v>
      </c>
      <c r="H50" s="80" t="s">
        <v>39</v>
      </c>
      <c r="I50" s="46" t="s">
        <v>40</v>
      </c>
      <c r="J50" s="43" t="s">
        <v>294</v>
      </c>
      <c r="K50" s="42" t="s">
        <v>228</v>
      </c>
      <c r="L50" s="43" t="s">
        <v>55</v>
      </c>
      <c r="M50" s="43" t="s">
        <v>104</v>
      </c>
    </row>
    <row r="51" spans="1:13" ht="37.5">
      <c r="A51" s="79">
        <v>44</v>
      </c>
      <c r="B51" s="21">
        <v>45365</v>
      </c>
      <c r="C51" s="21">
        <v>45436</v>
      </c>
      <c r="D51" s="83" t="s">
        <v>31</v>
      </c>
      <c r="E51" s="81" t="s">
        <v>101</v>
      </c>
      <c r="F51" s="53" t="s">
        <v>295</v>
      </c>
      <c r="G51" s="42">
        <v>32</v>
      </c>
      <c r="H51" s="80" t="s">
        <v>39</v>
      </c>
      <c r="I51" s="46" t="s">
        <v>40</v>
      </c>
      <c r="J51" s="46" t="s">
        <v>246</v>
      </c>
      <c r="K51" s="84">
        <v>43368</v>
      </c>
      <c r="L51" s="43" t="s">
        <v>104</v>
      </c>
      <c r="M51" s="43" t="s">
        <v>56</v>
      </c>
    </row>
    <row r="52" spans="1:13" ht="18.75">
      <c r="A52" s="79">
        <v>45</v>
      </c>
      <c r="B52" s="21">
        <v>43633</v>
      </c>
      <c r="C52" s="21">
        <v>45436</v>
      </c>
      <c r="D52" s="80" t="s">
        <v>221</v>
      </c>
      <c r="E52" s="81" t="s">
        <v>73</v>
      </c>
      <c r="F52" s="53" t="s">
        <v>163</v>
      </c>
      <c r="G52" s="42">
        <f>2023-1963</f>
        <v>60</v>
      </c>
      <c r="H52" s="80" t="s">
        <v>33</v>
      </c>
      <c r="I52" s="46"/>
      <c r="J52" s="46" t="s">
        <v>296</v>
      </c>
      <c r="K52" s="84" t="s">
        <v>232</v>
      </c>
      <c r="L52" s="43" t="s">
        <v>104</v>
      </c>
      <c r="M52" s="43" t="s">
        <v>220</v>
      </c>
    </row>
    <row r="53" spans="1:13" ht="18.75">
      <c r="A53" s="79">
        <v>46</v>
      </c>
      <c r="B53" s="21">
        <v>45271</v>
      </c>
      <c r="C53" s="21">
        <v>45436</v>
      </c>
      <c r="D53" s="80" t="s">
        <v>31</v>
      </c>
      <c r="E53" s="81" t="s">
        <v>73</v>
      </c>
      <c r="F53" s="53" t="s">
        <v>163</v>
      </c>
      <c r="G53" s="42">
        <f>2023-1982</f>
        <v>41</v>
      </c>
      <c r="H53" s="80" t="s">
        <v>33</v>
      </c>
      <c r="I53" s="46" t="s">
        <v>34</v>
      </c>
      <c r="J53" s="46" t="s">
        <v>297</v>
      </c>
      <c r="K53" s="42" t="s">
        <v>245</v>
      </c>
      <c r="L53" s="43" t="s">
        <v>298</v>
      </c>
      <c r="M53" s="43" t="s">
        <v>299</v>
      </c>
    </row>
    <row r="54" spans="1:13" ht="30">
      <c r="A54" s="79">
        <v>47</v>
      </c>
      <c r="B54" s="21">
        <v>44279</v>
      </c>
      <c r="C54" s="21">
        <v>45436</v>
      </c>
      <c r="D54" s="80" t="s">
        <v>221</v>
      </c>
      <c r="E54" s="80" t="s">
        <v>300</v>
      </c>
      <c r="F54" s="53" t="s">
        <v>301</v>
      </c>
      <c r="G54" s="42">
        <f>2023-1981</f>
        <v>42</v>
      </c>
      <c r="H54" s="80" t="s">
        <v>33</v>
      </c>
      <c r="I54" s="46" t="s">
        <v>34</v>
      </c>
      <c r="J54" s="46" t="s">
        <v>79</v>
      </c>
      <c r="K54" s="42" t="s">
        <v>251</v>
      </c>
      <c r="L54" s="43" t="s">
        <v>182</v>
      </c>
      <c r="M54" s="43" t="s">
        <v>302</v>
      </c>
    </row>
    <row r="55" spans="1:13" ht="18.75">
      <c r="A55" s="79">
        <v>48</v>
      </c>
      <c r="B55" s="21">
        <v>45307</v>
      </c>
      <c r="C55" s="21">
        <v>45436</v>
      </c>
      <c r="D55" s="83" t="s">
        <v>31</v>
      </c>
      <c r="E55" s="81" t="s">
        <v>32</v>
      </c>
      <c r="F55" s="53" t="s">
        <v>106</v>
      </c>
      <c r="G55" s="42" t="s">
        <v>303</v>
      </c>
      <c r="H55" s="80" t="s">
        <v>33</v>
      </c>
      <c r="I55" s="46" t="s">
        <v>34</v>
      </c>
      <c r="J55" s="46" t="s">
        <v>304</v>
      </c>
      <c r="K55" s="42" t="s">
        <v>305</v>
      </c>
      <c r="L55" s="43" t="s">
        <v>104</v>
      </c>
      <c r="M55" s="43" t="s">
        <v>220</v>
      </c>
    </row>
    <row r="56" spans="1:13" ht="18.75">
      <c r="A56" s="79">
        <v>49</v>
      </c>
      <c r="B56" s="21">
        <v>44279</v>
      </c>
      <c r="C56" s="21">
        <v>45436</v>
      </c>
      <c r="D56" s="80" t="s">
        <v>221</v>
      </c>
      <c r="E56" s="81" t="s">
        <v>73</v>
      </c>
      <c r="F56" s="53" t="s">
        <v>163</v>
      </c>
      <c r="G56" s="42">
        <f>2023-1973</f>
        <v>50</v>
      </c>
      <c r="H56" s="80" t="s">
        <v>201</v>
      </c>
      <c r="I56" s="46" t="s">
        <v>40</v>
      </c>
      <c r="J56" s="46" t="s">
        <v>306</v>
      </c>
      <c r="K56" s="42" t="s">
        <v>251</v>
      </c>
      <c r="L56" s="43" t="s">
        <v>182</v>
      </c>
      <c r="M56" s="43" t="s">
        <v>302</v>
      </c>
    </row>
    <row r="57" spans="1:13" ht="18.75">
      <c r="A57" s="79">
        <v>50</v>
      </c>
      <c r="B57" s="21">
        <v>44977</v>
      </c>
      <c r="C57" s="21">
        <v>45436</v>
      </c>
      <c r="D57" s="80" t="s">
        <v>307</v>
      </c>
      <c r="E57" s="81" t="s">
        <v>279</v>
      </c>
      <c r="F57" s="53" t="s">
        <v>106</v>
      </c>
      <c r="G57" s="42">
        <f>2023-1963</f>
        <v>60</v>
      </c>
      <c r="H57" s="81" t="s">
        <v>39</v>
      </c>
      <c r="I57" s="46" t="s">
        <v>60</v>
      </c>
      <c r="J57" s="46" t="s">
        <v>308</v>
      </c>
      <c r="K57" s="84" t="s">
        <v>239</v>
      </c>
      <c r="L57" s="43" t="s">
        <v>104</v>
      </c>
      <c r="M57" s="43" t="s">
        <v>220</v>
      </c>
    </row>
    <row r="58" spans="1:13" ht="18.75">
      <c r="A58" s="79">
        <v>51</v>
      </c>
      <c r="B58" s="21">
        <v>45282</v>
      </c>
      <c r="C58" s="21">
        <v>45436</v>
      </c>
      <c r="D58" s="80" t="s">
        <v>31</v>
      </c>
      <c r="E58" s="81" t="s">
        <v>154</v>
      </c>
      <c r="F58" s="53" t="s">
        <v>59</v>
      </c>
      <c r="G58" s="42">
        <f>2023-1983</f>
        <v>40</v>
      </c>
      <c r="H58" s="80" t="s">
        <v>33</v>
      </c>
      <c r="I58" s="46" t="s">
        <v>34</v>
      </c>
      <c r="J58" s="46" t="s">
        <v>309</v>
      </c>
      <c r="K58" s="42"/>
      <c r="L58" s="43" t="s">
        <v>104</v>
      </c>
      <c r="M58" s="43" t="s">
        <v>220</v>
      </c>
    </row>
    <row r="59" spans="1:13" ht="18.75">
      <c r="A59" s="79">
        <v>52</v>
      </c>
      <c r="B59" s="21">
        <v>45310</v>
      </c>
      <c r="C59" s="21">
        <v>45436</v>
      </c>
      <c r="D59" s="83" t="s">
        <v>31</v>
      </c>
      <c r="E59" s="81" t="s">
        <v>88</v>
      </c>
      <c r="F59" s="53" t="s">
        <v>169</v>
      </c>
      <c r="G59" s="42">
        <f>2024-1993</f>
        <v>31</v>
      </c>
      <c r="H59" s="80" t="s">
        <v>33</v>
      </c>
      <c r="I59" s="46" t="s">
        <v>34</v>
      </c>
      <c r="J59" s="46" t="s">
        <v>153</v>
      </c>
      <c r="K59" s="42" t="s">
        <v>239</v>
      </c>
      <c r="L59" s="43" t="s">
        <v>298</v>
      </c>
      <c r="M59" s="43" t="s">
        <v>72</v>
      </c>
    </row>
    <row r="60" spans="1:13" ht="18.75">
      <c r="A60" s="79">
        <v>53</v>
      </c>
      <c r="B60" s="51">
        <v>45463</v>
      </c>
      <c r="C60" s="48"/>
      <c r="D60" s="87" t="s">
        <v>307</v>
      </c>
      <c r="E60" s="88" t="s">
        <v>276</v>
      </c>
      <c r="F60" s="53" t="s">
        <v>310</v>
      </c>
      <c r="G60" s="42">
        <f>2023-2016</f>
        <v>7</v>
      </c>
      <c r="H60" s="88" t="s">
        <v>39</v>
      </c>
      <c r="I60" s="46" t="s">
        <v>60</v>
      </c>
      <c r="J60" s="46" t="s">
        <v>246</v>
      </c>
      <c r="K60" s="42" t="s">
        <v>239</v>
      </c>
      <c r="L60" s="43" t="s">
        <v>104</v>
      </c>
      <c r="M60" s="43" t="s">
        <v>220</v>
      </c>
    </row>
  </sheetData>
  <mergeCells count="14">
    <mergeCell ref="D6:D7"/>
    <mergeCell ref="E6:E7"/>
    <mergeCell ref="F6:F7"/>
    <mergeCell ref="J6:J7"/>
    <mergeCell ref="K6:K7"/>
    <mergeCell ref="L6:M6"/>
    <mergeCell ref="H6:H7"/>
    <mergeCell ref="I6:I7"/>
    <mergeCell ref="G6:G7"/>
    <mergeCell ref="A2:D2"/>
    <mergeCell ref="A4:D4"/>
    <mergeCell ref="A6:A7"/>
    <mergeCell ref="B6:B7"/>
    <mergeCell ref="C6:C7"/>
  </mergeCells>
  <printOptions horizontalCentered="1"/>
  <pageMargins left="0.25" right="0.25" top="0.75" bottom="0.75" header="0.3" footer="0.3"/>
  <pageSetup paperSize="5" scale="41" orientation="landscape" r:id="rId1"/>
  <headerFooter>
    <oddHeader>&amp;L&amp;"Nyala,Negrita"&amp;12&amp;K06-006     MINISTERIO DE INTERIOR Y POLICIA&amp;"Nyala,Normal" &amp;C&amp;"-,Negrita"&amp;12&amp;K06-002
&amp;"Nyala,Negrita"&amp;13&amp;K03-030INFORME MENSUAL 
INFORMACION ESTADISTICA  &amp;R&amp;"Nyala,Negrita"&amp;12&amp;KC00000 AÑO 2020</oddHeader>
    <oddFooter>&amp;C&amp;"-,Negrita"Dirección de Planificación y Desarrollo / Departamento de Estadísticas 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M37"/>
  <sheetViews>
    <sheetView topLeftCell="A4" zoomScale="89" zoomScaleNormal="89" zoomScalePageLayoutView="55" workbookViewId="0">
      <pane xSplit="1" ySplit="4" topLeftCell="B8" activePane="bottomRight" state="frozen"/>
      <selection pane="topRight" activeCell="B4" sqref="B4"/>
      <selection pane="bottomLeft" activeCell="A8" sqref="A8"/>
      <selection pane="bottomRight" activeCell="C6" sqref="C6:C7"/>
    </sheetView>
  </sheetViews>
  <sheetFormatPr baseColWidth="10" defaultColWidth="11.42578125" defaultRowHeight="18.75"/>
  <cols>
    <col min="1" max="1" width="4.5703125" style="33" customWidth="1"/>
    <col min="2" max="2" width="16.28515625" style="34" customWidth="1"/>
    <col min="3" max="3" width="32.85546875" style="33" customWidth="1"/>
    <col min="4" max="4" width="26.85546875" style="33" customWidth="1"/>
    <col min="5" max="5" width="28.5703125" style="33" customWidth="1"/>
    <col min="6" max="6" width="13.140625" style="33" customWidth="1"/>
    <col min="7" max="7" width="14.7109375" style="33" customWidth="1"/>
    <col min="8" max="8" width="18.85546875" style="33" customWidth="1"/>
    <col min="9" max="9" width="27.7109375" style="33" customWidth="1"/>
    <col min="10" max="10" width="17.7109375" style="33" customWidth="1"/>
    <col min="11" max="11" width="46" style="33" customWidth="1"/>
    <col min="12" max="12" width="37.28515625" style="33" customWidth="1"/>
  </cols>
  <sheetData>
    <row r="1" spans="1:12" ht="14.25" customHeight="1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>
      <c r="A2" s="111" t="s">
        <v>13</v>
      </c>
      <c r="B2" s="111"/>
      <c r="C2" s="111"/>
      <c r="D2" s="30"/>
      <c r="E2" s="30"/>
      <c r="F2" s="30"/>
      <c r="G2" s="30"/>
      <c r="H2" s="30"/>
      <c r="I2" s="30"/>
      <c r="J2" s="31"/>
      <c r="K2" s="32"/>
      <c r="L2" s="32"/>
    </row>
    <row r="3" spans="1:12" ht="6" customHeight="1"/>
    <row r="4" spans="1:12" ht="19.5" customHeight="1">
      <c r="A4" s="112" t="s">
        <v>36</v>
      </c>
      <c r="B4" s="112"/>
      <c r="C4" s="112"/>
      <c r="D4" s="35"/>
      <c r="E4" s="36"/>
      <c r="F4" s="36"/>
      <c r="G4" s="36"/>
      <c r="H4" s="36"/>
      <c r="I4" s="36"/>
      <c r="J4" s="36"/>
      <c r="K4" s="36"/>
      <c r="L4" s="36"/>
    </row>
    <row r="5" spans="1:12">
      <c r="A5" s="37"/>
      <c r="B5" s="38"/>
    </row>
    <row r="6" spans="1:12" ht="33" customHeight="1">
      <c r="A6" s="113" t="s">
        <v>15</v>
      </c>
      <c r="B6" s="105" t="s">
        <v>16</v>
      </c>
      <c r="C6" s="105" t="s">
        <v>19</v>
      </c>
      <c r="D6" s="105" t="s">
        <v>20</v>
      </c>
      <c r="E6" s="105" t="s">
        <v>21</v>
      </c>
      <c r="F6" s="109" t="s">
        <v>22</v>
      </c>
      <c r="G6" s="105" t="s">
        <v>23</v>
      </c>
      <c r="H6" s="105" t="s">
        <v>24</v>
      </c>
      <c r="I6" s="105" t="s">
        <v>25</v>
      </c>
      <c r="J6" s="105" t="s">
        <v>26</v>
      </c>
      <c r="K6" s="107" t="s">
        <v>27</v>
      </c>
      <c r="L6" s="108"/>
    </row>
    <row r="7" spans="1:12" ht="27" customHeight="1">
      <c r="A7" s="114"/>
      <c r="B7" s="114"/>
      <c r="C7" s="106"/>
      <c r="D7" s="106"/>
      <c r="E7" s="106"/>
      <c r="F7" s="110"/>
      <c r="G7" s="106"/>
      <c r="H7" s="106"/>
      <c r="I7" s="106"/>
      <c r="J7" s="106"/>
      <c r="K7" s="39" t="s">
        <v>28</v>
      </c>
      <c r="L7" s="39" t="s">
        <v>29</v>
      </c>
    </row>
    <row r="8" spans="1:12" ht="24" customHeight="1">
      <c r="A8" s="40">
        <v>1</v>
      </c>
      <c r="B8" s="73">
        <v>45414</v>
      </c>
      <c r="C8" s="74" t="s">
        <v>31</v>
      </c>
      <c r="D8" s="74" t="s">
        <v>37</v>
      </c>
      <c r="E8" s="74" t="s">
        <v>38</v>
      </c>
      <c r="F8" s="75">
        <v>46</v>
      </c>
      <c r="G8" s="45" t="s">
        <v>39</v>
      </c>
      <c r="H8" s="49" t="s">
        <v>40</v>
      </c>
      <c r="I8" s="75" t="s">
        <v>41</v>
      </c>
      <c r="J8" s="75" t="s">
        <v>42</v>
      </c>
      <c r="K8" s="75" t="s">
        <v>43</v>
      </c>
      <c r="L8" s="75" t="s">
        <v>44</v>
      </c>
    </row>
    <row r="9" spans="1:12" ht="21.75" customHeight="1">
      <c r="A9" s="40">
        <v>2</v>
      </c>
      <c r="B9" s="73">
        <v>45414</v>
      </c>
      <c r="C9" s="74" t="s">
        <v>31</v>
      </c>
      <c r="D9" s="74" t="s">
        <v>45</v>
      </c>
      <c r="E9" s="74" t="s">
        <v>46</v>
      </c>
      <c r="F9" s="75">
        <v>38</v>
      </c>
      <c r="G9" s="45" t="s">
        <v>39</v>
      </c>
      <c r="H9" s="49" t="s">
        <v>40</v>
      </c>
      <c r="I9" s="75" t="s">
        <v>47</v>
      </c>
      <c r="J9" s="75" t="s">
        <v>48</v>
      </c>
      <c r="K9" s="75" t="s">
        <v>49</v>
      </c>
      <c r="L9" s="75" t="s">
        <v>50</v>
      </c>
    </row>
    <row r="10" spans="1:12" ht="22.5" customHeight="1">
      <c r="A10" s="40">
        <v>3</v>
      </c>
      <c r="B10" s="73">
        <v>45388</v>
      </c>
      <c r="C10" s="74" t="s">
        <v>51</v>
      </c>
      <c r="D10" s="74" t="s">
        <v>52</v>
      </c>
      <c r="E10" s="74" t="s">
        <v>53</v>
      </c>
      <c r="F10" s="75">
        <v>35</v>
      </c>
      <c r="G10" s="45" t="s">
        <v>39</v>
      </c>
      <c r="H10" s="49" t="s">
        <v>40</v>
      </c>
      <c r="I10" s="75" t="s">
        <v>41</v>
      </c>
      <c r="J10" s="75" t="s">
        <v>54</v>
      </c>
      <c r="K10" s="75" t="s">
        <v>55</v>
      </c>
      <c r="L10" s="75" t="s">
        <v>56</v>
      </c>
    </row>
    <row r="11" spans="1:12" ht="23.25" customHeight="1">
      <c r="A11" s="40">
        <v>4</v>
      </c>
      <c r="B11" s="73">
        <v>45419</v>
      </c>
      <c r="C11" s="74" t="s">
        <v>57</v>
      </c>
      <c r="D11" s="74" t="s">
        <v>58</v>
      </c>
      <c r="E11" s="74" t="s">
        <v>59</v>
      </c>
      <c r="F11" s="75">
        <v>15</v>
      </c>
      <c r="G11" s="45" t="s">
        <v>39</v>
      </c>
      <c r="H11" s="49" t="s">
        <v>60</v>
      </c>
      <c r="I11" s="75" t="s">
        <v>61</v>
      </c>
      <c r="J11" s="75" t="s">
        <v>62</v>
      </c>
      <c r="K11" s="75" t="s">
        <v>55</v>
      </c>
      <c r="L11" s="75" t="s">
        <v>63</v>
      </c>
    </row>
    <row r="12" spans="1:12" ht="25.5" customHeight="1">
      <c r="A12" s="40">
        <v>5</v>
      </c>
      <c r="B12" s="73">
        <v>45419</v>
      </c>
      <c r="C12" s="74" t="s">
        <v>31</v>
      </c>
      <c r="D12" s="74" t="s">
        <v>58</v>
      </c>
      <c r="E12" s="74" t="s">
        <v>59</v>
      </c>
      <c r="F12" s="75">
        <v>46</v>
      </c>
      <c r="G12" s="45" t="s">
        <v>39</v>
      </c>
      <c r="H12" s="49" t="s">
        <v>40</v>
      </c>
      <c r="I12" s="75" t="s">
        <v>64</v>
      </c>
      <c r="J12" s="75" t="s">
        <v>65</v>
      </c>
      <c r="K12" s="75" t="s">
        <v>66</v>
      </c>
      <c r="L12" s="75" t="s">
        <v>66</v>
      </c>
    </row>
    <row r="13" spans="1:12" ht="25.5" customHeight="1">
      <c r="A13" s="40">
        <v>6</v>
      </c>
      <c r="B13" s="73">
        <v>45420</v>
      </c>
      <c r="C13" s="74" t="s">
        <v>31</v>
      </c>
      <c r="D13" s="74" t="s">
        <v>67</v>
      </c>
      <c r="E13" s="74" t="s">
        <v>68</v>
      </c>
      <c r="F13" s="75">
        <v>46</v>
      </c>
      <c r="G13" s="45" t="s">
        <v>33</v>
      </c>
      <c r="H13" s="49" t="s">
        <v>40</v>
      </c>
      <c r="I13" s="75" t="s">
        <v>69</v>
      </c>
      <c r="J13" s="75" t="s">
        <v>70</v>
      </c>
      <c r="K13" s="75" t="s">
        <v>71</v>
      </c>
      <c r="L13" s="75" t="s">
        <v>72</v>
      </c>
    </row>
    <row r="14" spans="1:12" ht="25.5" customHeight="1">
      <c r="A14" s="40">
        <v>7</v>
      </c>
      <c r="B14" s="73">
        <v>45421</v>
      </c>
      <c r="C14" s="74" t="s">
        <v>51</v>
      </c>
      <c r="D14" s="74" t="s">
        <v>73</v>
      </c>
      <c r="E14" s="74" t="s">
        <v>74</v>
      </c>
      <c r="F14" s="75">
        <v>42</v>
      </c>
      <c r="G14" s="45" t="s">
        <v>39</v>
      </c>
      <c r="H14" s="49" t="s">
        <v>40</v>
      </c>
      <c r="I14" s="75" t="s">
        <v>75</v>
      </c>
      <c r="J14" s="75" t="s">
        <v>76</v>
      </c>
      <c r="K14" s="75" t="s">
        <v>55</v>
      </c>
      <c r="L14" s="75" t="s">
        <v>63</v>
      </c>
    </row>
    <row r="15" spans="1:12" ht="24" customHeight="1">
      <c r="A15" s="40">
        <v>8</v>
      </c>
      <c r="B15" s="73">
        <v>45421</v>
      </c>
      <c r="C15" s="74" t="s">
        <v>31</v>
      </c>
      <c r="D15" s="74" t="s">
        <v>77</v>
      </c>
      <c r="E15" s="74" t="s">
        <v>78</v>
      </c>
      <c r="F15" s="75">
        <v>39</v>
      </c>
      <c r="G15" s="45" t="s">
        <v>33</v>
      </c>
      <c r="H15" s="49" t="s">
        <v>34</v>
      </c>
      <c r="I15" s="75" t="s">
        <v>79</v>
      </c>
      <c r="J15" s="75" t="s">
        <v>48</v>
      </c>
      <c r="K15" s="75" t="s">
        <v>80</v>
      </c>
      <c r="L15" s="75" t="s">
        <v>81</v>
      </c>
    </row>
    <row r="16" spans="1:12" ht="27" customHeight="1">
      <c r="A16" s="40">
        <v>9</v>
      </c>
      <c r="B16" s="73">
        <v>45421</v>
      </c>
      <c r="C16" s="74" t="s">
        <v>82</v>
      </c>
      <c r="D16" s="74" t="s">
        <v>58</v>
      </c>
      <c r="E16" s="74" t="s">
        <v>59</v>
      </c>
      <c r="F16" s="75">
        <v>43</v>
      </c>
      <c r="G16" s="45" t="s">
        <v>39</v>
      </c>
      <c r="H16" s="49" t="s">
        <v>34</v>
      </c>
      <c r="I16" s="75" t="s">
        <v>64</v>
      </c>
      <c r="J16" s="75" t="s">
        <v>83</v>
      </c>
      <c r="K16" s="75" t="s">
        <v>55</v>
      </c>
      <c r="L16" s="75" t="s">
        <v>84</v>
      </c>
    </row>
    <row r="17" spans="1:13" ht="23.25" customHeight="1">
      <c r="A17" s="40">
        <v>10</v>
      </c>
      <c r="B17" s="73">
        <v>45422</v>
      </c>
      <c r="C17" s="74" t="s">
        <v>31</v>
      </c>
      <c r="D17" s="74" t="s">
        <v>85</v>
      </c>
      <c r="E17" s="74" t="s">
        <v>85</v>
      </c>
      <c r="F17" s="75">
        <v>75</v>
      </c>
      <c r="G17" s="45" t="s">
        <v>39</v>
      </c>
      <c r="H17" s="49" t="s">
        <v>40</v>
      </c>
      <c r="I17" s="75" t="s">
        <v>86</v>
      </c>
      <c r="J17" s="75" t="s">
        <v>54</v>
      </c>
      <c r="K17" s="75" t="s">
        <v>55</v>
      </c>
      <c r="L17" s="75" t="s">
        <v>87</v>
      </c>
    </row>
    <row r="18" spans="1:13" ht="27" customHeight="1">
      <c r="A18" s="40">
        <v>11</v>
      </c>
      <c r="B18" s="73">
        <v>45422</v>
      </c>
      <c r="C18" s="74" t="s">
        <v>31</v>
      </c>
      <c r="D18" s="74" t="s">
        <v>88</v>
      </c>
      <c r="E18" s="74" t="s">
        <v>88</v>
      </c>
      <c r="F18" s="75">
        <v>67</v>
      </c>
      <c r="G18" s="45" t="s">
        <v>39</v>
      </c>
      <c r="H18" s="49" t="s">
        <v>40</v>
      </c>
      <c r="I18" s="75" t="s">
        <v>89</v>
      </c>
      <c r="J18" s="75" t="s">
        <v>90</v>
      </c>
      <c r="K18" s="75" t="s">
        <v>91</v>
      </c>
      <c r="L18" s="75" t="s">
        <v>63</v>
      </c>
    </row>
    <row r="19" spans="1:13" ht="23.25" customHeight="1">
      <c r="A19" s="40">
        <v>12</v>
      </c>
      <c r="B19" s="73">
        <v>45422</v>
      </c>
      <c r="C19" s="74" t="s">
        <v>31</v>
      </c>
      <c r="D19" s="74" t="s">
        <v>92</v>
      </c>
      <c r="E19" s="74" t="s">
        <v>93</v>
      </c>
      <c r="F19" s="75">
        <v>42</v>
      </c>
      <c r="G19" s="45" t="s">
        <v>39</v>
      </c>
      <c r="H19" s="49" t="s">
        <v>40</v>
      </c>
      <c r="I19" s="75" t="s">
        <v>94</v>
      </c>
      <c r="J19" s="75" t="s">
        <v>65</v>
      </c>
      <c r="K19" s="75" t="s">
        <v>95</v>
      </c>
      <c r="L19" s="75" t="s">
        <v>96</v>
      </c>
    </row>
    <row r="20" spans="1:13" ht="24.75" customHeight="1">
      <c r="A20" s="40">
        <v>13</v>
      </c>
      <c r="B20" s="73">
        <v>45422</v>
      </c>
      <c r="C20" s="74" t="s">
        <v>31</v>
      </c>
      <c r="D20" s="74" t="s">
        <v>97</v>
      </c>
      <c r="E20" s="74" t="s">
        <v>97</v>
      </c>
      <c r="F20" s="75">
        <v>69</v>
      </c>
      <c r="G20" s="45" t="s">
        <v>39</v>
      </c>
      <c r="H20" s="49" t="s">
        <v>40</v>
      </c>
      <c r="I20" s="75" t="s">
        <v>98</v>
      </c>
      <c r="J20" s="75" t="s">
        <v>48</v>
      </c>
      <c r="K20" s="75" t="s">
        <v>99</v>
      </c>
      <c r="L20" s="75" t="s">
        <v>100</v>
      </c>
    </row>
    <row r="21" spans="1:13" ht="25.5" customHeight="1">
      <c r="A21" s="40">
        <v>14</v>
      </c>
      <c r="B21" s="73">
        <v>45425</v>
      </c>
      <c r="C21" s="74" t="s">
        <v>31</v>
      </c>
      <c r="D21" s="74" t="s">
        <v>101</v>
      </c>
      <c r="E21" s="74" t="s">
        <v>101</v>
      </c>
      <c r="F21" s="75">
        <v>55</v>
      </c>
      <c r="G21" s="45" t="s">
        <v>39</v>
      </c>
      <c r="H21" s="49" t="s">
        <v>40</v>
      </c>
      <c r="I21" s="75" t="s">
        <v>102</v>
      </c>
      <c r="J21" s="75" t="s">
        <v>103</v>
      </c>
      <c r="K21" s="75" t="s">
        <v>104</v>
      </c>
      <c r="L21" s="75" t="s">
        <v>105</v>
      </c>
    </row>
    <row r="22" spans="1:13" ht="27" customHeight="1">
      <c r="A22" s="40">
        <v>15</v>
      </c>
      <c r="B22" s="73">
        <v>45426</v>
      </c>
      <c r="C22" s="74" t="s">
        <v>31</v>
      </c>
      <c r="D22" s="74" t="s">
        <v>32</v>
      </c>
      <c r="E22" s="74" t="s">
        <v>106</v>
      </c>
      <c r="F22" s="75">
        <v>34</v>
      </c>
      <c r="G22" s="45" t="s">
        <v>33</v>
      </c>
      <c r="H22" s="49" t="s">
        <v>40</v>
      </c>
      <c r="I22" s="75" t="s">
        <v>107</v>
      </c>
      <c r="J22" s="75" t="s">
        <v>48</v>
      </c>
      <c r="K22" s="75" t="s">
        <v>108</v>
      </c>
      <c r="L22" s="75" t="s">
        <v>72</v>
      </c>
    </row>
    <row r="23" spans="1:13" ht="26.25" customHeight="1">
      <c r="A23" s="40">
        <v>16</v>
      </c>
      <c r="B23" s="73">
        <v>45426</v>
      </c>
      <c r="C23" s="74" t="s">
        <v>51</v>
      </c>
      <c r="D23" s="74" t="s">
        <v>73</v>
      </c>
      <c r="E23" s="74" t="s">
        <v>74</v>
      </c>
      <c r="F23" s="75">
        <v>42</v>
      </c>
      <c r="G23" s="45" t="s">
        <v>39</v>
      </c>
      <c r="H23" s="49" t="s">
        <v>60</v>
      </c>
      <c r="I23" s="75" t="s">
        <v>109</v>
      </c>
      <c r="J23" s="75" t="s">
        <v>110</v>
      </c>
      <c r="K23" s="75" t="s">
        <v>108</v>
      </c>
      <c r="L23" s="75" t="s">
        <v>72</v>
      </c>
    </row>
    <row r="24" spans="1:13" ht="27" customHeight="1">
      <c r="A24" s="40">
        <v>17</v>
      </c>
      <c r="B24" s="73">
        <v>45427</v>
      </c>
      <c r="C24" s="74" t="s">
        <v>31</v>
      </c>
      <c r="D24" s="74" t="s">
        <v>58</v>
      </c>
      <c r="E24" s="74" t="s">
        <v>59</v>
      </c>
      <c r="F24" s="75">
        <v>49</v>
      </c>
      <c r="G24" s="45" t="s">
        <v>33</v>
      </c>
      <c r="H24" s="49" t="s">
        <v>34</v>
      </c>
      <c r="I24" s="75" t="s">
        <v>111</v>
      </c>
      <c r="J24" s="75" t="s">
        <v>83</v>
      </c>
      <c r="K24" s="75" t="s">
        <v>104</v>
      </c>
      <c r="L24" s="75" t="s">
        <v>63</v>
      </c>
    </row>
    <row r="25" spans="1:13" ht="27" customHeight="1">
      <c r="A25" s="40">
        <v>18</v>
      </c>
      <c r="B25" s="73">
        <v>45427</v>
      </c>
      <c r="C25" s="74" t="s">
        <v>31</v>
      </c>
      <c r="D25" s="74" t="s">
        <v>32</v>
      </c>
      <c r="E25" s="74" t="s">
        <v>106</v>
      </c>
      <c r="F25" s="75">
        <v>38</v>
      </c>
      <c r="G25" s="45" t="s">
        <v>33</v>
      </c>
      <c r="H25" s="49" t="s">
        <v>34</v>
      </c>
      <c r="I25" s="75" t="s">
        <v>112</v>
      </c>
      <c r="J25" s="75" t="s">
        <v>48</v>
      </c>
      <c r="K25" s="75" t="s">
        <v>104</v>
      </c>
      <c r="L25" s="75" t="s">
        <v>63</v>
      </c>
    </row>
    <row r="26" spans="1:13" ht="27" customHeight="1">
      <c r="A26" s="40">
        <v>19</v>
      </c>
      <c r="B26" s="73">
        <v>45427</v>
      </c>
      <c r="C26" s="74" t="s">
        <v>31</v>
      </c>
      <c r="D26" s="74" t="s">
        <v>113</v>
      </c>
      <c r="E26" s="74" t="s">
        <v>114</v>
      </c>
      <c r="F26" s="75">
        <v>70</v>
      </c>
      <c r="G26" s="45" t="s">
        <v>39</v>
      </c>
      <c r="H26" s="49" t="s">
        <v>40</v>
      </c>
      <c r="I26" s="75" t="s">
        <v>115</v>
      </c>
      <c r="J26" s="75" t="s">
        <v>116</v>
      </c>
      <c r="K26" s="75" t="s">
        <v>104</v>
      </c>
      <c r="L26" s="75" t="s">
        <v>84</v>
      </c>
      <c r="M26" s="67"/>
    </row>
    <row r="27" spans="1:13" ht="27" customHeight="1">
      <c r="A27" s="40">
        <v>20</v>
      </c>
      <c r="B27" s="73">
        <v>45427</v>
      </c>
      <c r="C27" s="74" t="s">
        <v>31</v>
      </c>
      <c r="D27" s="74" t="s">
        <v>117</v>
      </c>
      <c r="E27" s="74" t="s">
        <v>118</v>
      </c>
      <c r="F27" s="75">
        <v>39</v>
      </c>
      <c r="G27" s="45" t="s">
        <v>39</v>
      </c>
      <c r="H27" s="49" t="s">
        <v>40</v>
      </c>
      <c r="I27" s="75" t="s">
        <v>119</v>
      </c>
      <c r="J27" s="75" t="s">
        <v>116</v>
      </c>
      <c r="K27" s="75" t="s">
        <v>55</v>
      </c>
      <c r="L27" s="75" t="s">
        <v>63</v>
      </c>
    </row>
    <row r="28" spans="1:13" ht="27" customHeight="1">
      <c r="A28" s="40">
        <v>21</v>
      </c>
      <c r="B28" s="73">
        <v>45428</v>
      </c>
      <c r="C28" s="74" t="s">
        <v>31</v>
      </c>
      <c r="D28" s="74" t="s">
        <v>58</v>
      </c>
      <c r="E28" s="74" t="s">
        <v>59</v>
      </c>
      <c r="F28" s="75">
        <v>53</v>
      </c>
      <c r="G28" s="45" t="s">
        <v>39</v>
      </c>
      <c r="H28" s="49" t="s">
        <v>40</v>
      </c>
      <c r="I28" s="75" t="s">
        <v>120</v>
      </c>
      <c r="J28" s="75" t="s">
        <v>121</v>
      </c>
      <c r="K28" s="75" t="s">
        <v>55</v>
      </c>
      <c r="L28" s="75" t="s">
        <v>63</v>
      </c>
    </row>
    <row r="29" spans="1:13" ht="27" customHeight="1">
      <c r="A29" s="40">
        <v>22</v>
      </c>
      <c r="B29" s="73">
        <v>45428</v>
      </c>
      <c r="C29" s="74" t="s">
        <v>31</v>
      </c>
      <c r="D29" s="74" t="s">
        <v>122</v>
      </c>
      <c r="E29" s="74" t="s">
        <v>123</v>
      </c>
      <c r="F29" s="75">
        <v>44</v>
      </c>
      <c r="G29" s="45" t="s">
        <v>39</v>
      </c>
      <c r="H29" s="49" t="s">
        <v>124</v>
      </c>
      <c r="I29" s="75" t="s">
        <v>125</v>
      </c>
      <c r="J29" s="75" t="s">
        <v>126</v>
      </c>
      <c r="K29" s="75" t="s">
        <v>104</v>
      </c>
      <c r="L29" s="75" t="s">
        <v>63</v>
      </c>
    </row>
    <row r="30" spans="1:13" ht="27" customHeight="1">
      <c r="A30" s="40">
        <v>23</v>
      </c>
      <c r="B30" s="73">
        <v>45436</v>
      </c>
      <c r="C30" s="74" t="s">
        <v>31</v>
      </c>
      <c r="D30" s="74" t="s">
        <v>32</v>
      </c>
      <c r="E30" s="74" t="s">
        <v>106</v>
      </c>
      <c r="F30" s="75">
        <v>27</v>
      </c>
      <c r="G30" s="45" t="s">
        <v>127</v>
      </c>
      <c r="H30" s="49" t="s">
        <v>128</v>
      </c>
      <c r="I30" s="75" t="s">
        <v>129</v>
      </c>
      <c r="J30" s="75" t="s">
        <v>65</v>
      </c>
      <c r="K30" s="75" t="s">
        <v>104</v>
      </c>
      <c r="L30" s="75" t="s">
        <v>63</v>
      </c>
    </row>
    <row r="31" spans="1:13" ht="27" customHeight="1">
      <c r="A31" s="40">
        <v>24</v>
      </c>
      <c r="B31" s="73">
        <v>45439</v>
      </c>
      <c r="C31" s="74" t="s">
        <v>51</v>
      </c>
      <c r="D31" s="74" t="s">
        <v>85</v>
      </c>
      <c r="E31" s="74" t="s">
        <v>85</v>
      </c>
      <c r="F31" s="75">
        <v>38</v>
      </c>
      <c r="G31" s="45" t="s">
        <v>33</v>
      </c>
      <c r="H31" s="49" t="s">
        <v>60</v>
      </c>
      <c r="I31" s="75" t="s">
        <v>130</v>
      </c>
      <c r="J31" s="75" t="s">
        <v>103</v>
      </c>
      <c r="K31" s="75" t="s">
        <v>49</v>
      </c>
      <c r="L31" s="75" t="s">
        <v>131</v>
      </c>
    </row>
    <row r="32" spans="1:13" ht="24.75" customHeight="1">
      <c r="A32" s="40">
        <v>25</v>
      </c>
      <c r="B32" s="73">
        <v>45439</v>
      </c>
      <c r="C32" s="74" t="s">
        <v>31</v>
      </c>
      <c r="D32" s="74" t="s">
        <v>32</v>
      </c>
      <c r="E32" s="74" t="s">
        <v>106</v>
      </c>
      <c r="F32" s="75">
        <v>34</v>
      </c>
      <c r="G32" s="45" t="s">
        <v>33</v>
      </c>
      <c r="H32" s="49" t="s">
        <v>40</v>
      </c>
      <c r="I32" s="75" t="s">
        <v>132</v>
      </c>
      <c r="J32" s="75" t="s">
        <v>48</v>
      </c>
      <c r="K32" s="75" t="s">
        <v>108</v>
      </c>
      <c r="L32" s="75" t="s">
        <v>72</v>
      </c>
    </row>
    <row r="33" spans="1:12" ht="25.5" customHeight="1">
      <c r="A33" s="40">
        <v>26</v>
      </c>
      <c r="B33" s="73">
        <v>45440</v>
      </c>
      <c r="C33" s="74" t="s">
        <v>31</v>
      </c>
      <c r="D33" s="74" t="s">
        <v>88</v>
      </c>
      <c r="E33" s="74" t="s">
        <v>88</v>
      </c>
      <c r="F33" s="75">
        <v>57</v>
      </c>
      <c r="G33" s="45" t="s">
        <v>39</v>
      </c>
      <c r="H33" s="49" t="s">
        <v>40</v>
      </c>
      <c r="I33" s="75" t="s">
        <v>133</v>
      </c>
      <c r="J33" s="75" t="s">
        <v>134</v>
      </c>
      <c r="K33" s="75" t="s">
        <v>55</v>
      </c>
      <c r="L33" s="75" t="s">
        <v>63</v>
      </c>
    </row>
    <row r="34" spans="1:12" ht="20.25" customHeight="1">
      <c r="A34" s="40">
        <v>27</v>
      </c>
      <c r="B34" s="73">
        <v>45440</v>
      </c>
      <c r="C34" s="74" t="s">
        <v>51</v>
      </c>
      <c r="D34" s="74" t="s">
        <v>32</v>
      </c>
      <c r="E34" s="74" t="s">
        <v>106</v>
      </c>
      <c r="F34" s="75">
        <v>60</v>
      </c>
      <c r="G34" s="45" t="s">
        <v>39</v>
      </c>
      <c r="H34" s="49" t="s">
        <v>60</v>
      </c>
      <c r="I34" s="75" t="s">
        <v>135</v>
      </c>
      <c r="J34" s="75">
        <v>3</v>
      </c>
      <c r="K34" s="75" t="s">
        <v>55</v>
      </c>
      <c r="L34" s="75" t="s">
        <v>91</v>
      </c>
    </row>
    <row r="35" spans="1:12" ht="21.75" customHeight="1">
      <c r="A35" s="40">
        <v>28</v>
      </c>
      <c r="B35" s="73">
        <v>45440</v>
      </c>
      <c r="C35" s="74" t="s">
        <v>31</v>
      </c>
      <c r="D35" s="74" t="s">
        <v>136</v>
      </c>
      <c r="E35" s="74" t="s">
        <v>137</v>
      </c>
      <c r="F35" s="75">
        <v>30</v>
      </c>
      <c r="G35" s="45" t="s">
        <v>39</v>
      </c>
      <c r="H35" s="49" t="s">
        <v>40</v>
      </c>
      <c r="I35" s="75" t="s">
        <v>138</v>
      </c>
      <c r="J35" s="75" t="s">
        <v>139</v>
      </c>
      <c r="K35" s="75" t="s">
        <v>49</v>
      </c>
      <c r="L35" s="75" t="s">
        <v>140</v>
      </c>
    </row>
    <row r="36" spans="1:12" ht="20.25" customHeight="1">
      <c r="A36" s="40">
        <v>29</v>
      </c>
      <c r="B36" s="76">
        <v>45443</v>
      </c>
      <c r="C36" s="77" t="s">
        <v>31</v>
      </c>
      <c r="D36" s="77" t="s">
        <v>141</v>
      </c>
      <c r="E36" s="77" t="s">
        <v>141</v>
      </c>
      <c r="F36" s="72">
        <v>29</v>
      </c>
      <c r="G36" s="44" t="s">
        <v>39</v>
      </c>
      <c r="H36" s="71" t="s">
        <v>40</v>
      </c>
      <c r="I36" s="72" t="s">
        <v>61</v>
      </c>
      <c r="J36" s="72">
        <v>29</v>
      </c>
      <c r="K36" s="72" t="s">
        <v>104</v>
      </c>
      <c r="L36" s="72" t="s">
        <v>84</v>
      </c>
    </row>
    <row r="37" spans="1:12" ht="21.75" customHeight="1">
      <c r="A37" s="40">
        <v>30</v>
      </c>
      <c r="B37" s="76">
        <v>45443</v>
      </c>
      <c r="C37" s="77" t="s">
        <v>31</v>
      </c>
      <c r="D37" s="77" t="s">
        <v>142</v>
      </c>
      <c r="E37" s="77" t="s">
        <v>143</v>
      </c>
      <c r="F37" s="72">
        <v>55</v>
      </c>
      <c r="G37" s="44" t="s">
        <v>39</v>
      </c>
      <c r="H37" s="71" t="s">
        <v>40</v>
      </c>
      <c r="I37" s="72" t="s">
        <v>133</v>
      </c>
      <c r="J37" s="72" t="s">
        <v>144</v>
      </c>
      <c r="K37" s="72" t="s">
        <v>104</v>
      </c>
      <c r="L37" s="72" t="s">
        <v>63</v>
      </c>
    </row>
  </sheetData>
  <mergeCells count="13">
    <mergeCell ref="F6:F7"/>
    <mergeCell ref="A2:C2"/>
    <mergeCell ref="A4:C4"/>
    <mergeCell ref="A6:A7"/>
    <mergeCell ref="B6:B7"/>
    <mergeCell ref="C6:C7"/>
    <mergeCell ref="D6:D7"/>
    <mergeCell ref="E6:E7"/>
    <mergeCell ref="G6:G7"/>
    <mergeCell ref="H6:H7"/>
    <mergeCell ref="I6:I7"/>
    <mergeCell ref="J6:J7"/>
    <mergeCell ref="K6:L6"/>
  </mergeCells>
  <printOptions horizontalCentered="1"/>
  <pageMargins left="0.17" right="0.17" top="1.3" bottom="0.59" header="0.64" footer="0.31496062992126"/>
  <pageSetup paperSize="5" scale="24" fitToHeight="0" orientation="landscape" r:id="rId1"/>
  <headerFooter>
    <oddHeader>&amp;L&amp;"Nyala,Negrita"&amp;12&amp;K06-006     MINISTERIO DE INTERIOR Y POLICIA&amp;"Nyala,Normal" &amp;C&amp;"-,Negrita"&amp;12&amp;K06-002
&amp;"Nyala,Negrita"&amp;13&amp;K03-030INFORME MENSUAL 
INFORMACION ESTADISTICA  &amp;R&amp;"Nyala,Negrita"&amp;12&amp;KC00000 AÑO 2020</oddHeader>
    <oddFooter>&amp;C&amp;"-,Negrita"Dirección de Planificación y Desarrollo / Departamento de Estadísticas 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M112"/>
  <sheetViews>
    <sheetView zoomScale="89" zoomScaleNormal="89" zoomScalePageLayoutView="70" workbookViewId="0">
      <pane xSplit="1" ySplit="4" topLeftCell="B5" activePane="bottomRight" state="frozen"/>
      <selection pane="topRight" activeCell="B1" sqref="B1"/>
      <selection pane="bottomLeft" activeCell="A8" sqref="A8"/>
      <selection pane="bottomRight" activeCell="C3" sqref="C3:C4"/>
    </sheetView>
  </sheetViews>
  <sheetFormatPr baseColWidth="10" defaultColWidth="11.42578125" defaultRowHeight="15"/>
  <cols>
    <col min="1" max="1" width="6.140625" customWidth="1"/>
    <col min="2" max="2" width="13" customWidth="1"/>
    <col min="3" max="3" width="25.42578125" customWidth="1"/>
    <col min="4" max="4" width="10.42578125" customWidth="1"/>
    <col min="5" max="5" width="30.140625" customWidth="1"/>
    <col min="6" max="6" width="27.140625" customWidth="1"/>
    <col min="7" max="7" width="26.7109375" customWidth="1"/>
    <col min="8" max="8" width="30.140625" customWidth="1"/>
    <col min="9" max="9" width="31.85546875" customWidth="1"/>
  </cols>
  <sheetData>
    <row r="1" spans="1:13" ht="18.75" customHeight="1">
      <c r="A1" s="112" t="s">
        <v>312</v>
      </c>
      <c r="B1" s="112"/>
      <c r="C1" s="112"/>
    </row>
    <row r="2" spans="1:13" ht="18.75" customHeight="1">
      <c r="A2" s="78"/>
      <c r="B2" s="78"/>
      <c r="C2" s="78"/>
    </row>
    <row r="3" spans="1:13" ht="32.25" customHeight="1">
      <c r="A3" s="98" t="s">
        <v>15</v>
      </c>
      <c r="B3" s="100" t="s">
        <v>16</v>
      </c>
      <c r="C3" s="115" t="s">
        <v>145</v>
      </c>
      <c r="D3" s="100" t="s">
        <v>146</v>
      </c>
      <c r="E3" s="100" t="s">
        <v>20</v>
      </c>
      <c r="F3" s="100" t="s">
        <v>21</v>
      </c>
      <c r="G3" s="100" t="s">
        <v>25</v>
      </c>
      <c r="H3" s="102" t="s">
        <v>27</v>
      </c>
      <c r="I3" s="103"/>
    </row>
    <row r="4" spans="1:13" ht="27" customHeight="1" thickBot="1">
      <c r="A4" s="99"/>
      <c r="B4" s="99"/>
      <c r="C4" s="116"/>
      <c r="D4" s="101"/>
      <c r="E4" s="101"/>
      <c r="F4" s="101"/>
      <c r="G4" s="101"/>
      <c r="H4" s="10" t="s">
        <v>28</v>
      </c>
      <c r="I4" s="10" t="s">
        <v>29</v>
      </c>
    </row>
    <row r="5" spans="1:13" s="59" customFormat="1" ht="16.5" thickBot="1">
      <c r="A5" s="61">
        <v>1</v>
      </c>
      <c r="B5" s="56">
        <v>45413</v>
      </c>
      <c r="C5" s="57" t="s">
        <v>147</v>
      </c>
      <c r="D5" s="20" t="s">
        <v>33</v>
      </c>
      <c r="E5" s="20" t="s">
        <v>148</v>
      </c>
      <c r="F5" s="20" t="s">
        <v>149</v>
      </c>
      <c r="G5" s="20" t="s">
        <v>150</v>
      </c>
      <c r="H5" s="70" t="s">
        <v>55</v>
      </c>
      <c r="I5" s="70" t="s">
        <v>63</v>
      </c>
      <c r="L5" s="20"/>
      <c r="M5" s="20"/>
    </row>
    <row r="6" spans="1:13" s="59" customFormat="1" ht="19.5" customHeight="1" thickBot="1">
      <c r="A6" s="61">
        <v>2</v>
      </c>
      <c r="B6" s="56">
        <v>45413</v>
      </c>
      <c r="C6" s="57" t="s">
        <v>147</v>
      </c>
      <c r="D6" s="20" t="s">
        <v>39</v>
      </c>
      <c r="E6" s="20" t="s">
        <v>151</v>
      </c>
      <c r="F6" s="20" t="s">
        <v>151</v>
      </c>
      <c r="G6" s="20" t="s">
        <v>41</v>
      </c>
      <c r="H6" s="70" t="s">
        <v>55</v>
      </c>
      <c r="I6" s="70" t="s">
        <v>63</v>
      </c>
      <c r="L6" s="20"/>
      <c r="M6" s="20"/>
    </row>
    <row r="7" spans="1:13" s="60" customFormat="1" ht="20.25" customHeight="1" thickBot="1">
      <c r="A7" s="61">
        <v>3</v>
      </c>
      <c r="B7" s="56">
        <v>45413</v>
      </c>
      <c r="C7" s="57" t="s">
        <v>147</v>
      </c>
      <c r="D7" s="20" t="s">
        <v>33</v>
      </c>
      <c r="E7" s="20" t="s">
        <v>88</v>
      </c>
      <c r="F7" s="20" t="s">
        <v>88</v>
      </c>
      <c r="G7" s="69" t="s">
        <v>152</v>
      </c>
      <c r="H7" s="68" t="s">
        <v>55</v>
      </c>
      <c r="I7" s="70" t="s">
        <v>63</v>
      </c>
      <c r="J7" s="20"/>
      <c r="K7" s="58"/>
      <c r="L7" s="20"/>
      <c r="M7" s="20"/>
    </row>
    <row r="8" spans="1:13" s="59" customFormat="1" ht="18" customHeight="1" thickBot="1">
      <c r="A8" s="61">
        <v>4</v>
      </c>
      <c r="B8" s="56">
        <v>45414</v>
      </c>
      <c r="C8" s="57" t="s">
        <v>147</v>
      </c>
      <c r="D8" s="20" t="s">
        <v>33</v>
      </c>
      <c r="E8" s="20" t="s">
        <v>114</v>
      </c>
      <c r="F8" s="20" t="s">
        <v>114</v>
      </c>
      <c r="G8" s="69" t="s">
        <v>153</v>
      </c>
      <c r="H8" s="68" t="s">
        <v>55</v>
      </c>
      <c r="I8" s="70" t="s">
        <v>63</v>
      </c>
      <c r="J8" s="20"/>
      <c r="K8" s="58"/>
      <c r="L8" s="20"/>
      <c r="M8" s="20"/>
    </row>
    <row r="9" spans="1:13" s="59" customFormat="1" ht="16.5" thickBot="1">
      <c r="A9" s="61">
        <v>5</v>
      </c>
      <c r="B9" s="56">
        <v>45415</v>
      </c>
      <c r="C9" s="57" t="s">
        <v>147</v>
      </c>
      <c r="D9" s="20" t="s">
        <v>33</v>
      </c>
      <c r="E9" s="20" t="s">
        <v>154</v>
      </c>
      <c r="F9" s="20" t="s">
        <v>88</v>
      </c>
      <c r="G9" s="69" t="s">
        <v>155</v>
      </c>
      <c r="H9" s="68" t="s">
        <v>55</v>
      </c>
      <c r="I9" s="70" t="s">
        <v>63</v>
      </c>
      <c r="J9" s="20"/>
      <c r="K9" s="58"/>
      <c r="L9" s="20"/>
      <c r="M9" s="20"/>
    </row>
    <row r="10" spans="1:13" s="59" customFormat="1" ht="18" customHeight="1" thickBot="1">
      <c r="A10" s="61">
        <v>6</v>
      </c>
      <c r="B10" s="56">
        <v>45415</v>
      </c>
      <c r="C10" s="57" t="s">
        <v>147</v>
      </c>
      <c r="D10" s="20" t="s">
        <v>33</v>
      </c>
      <c r="E10" s="20" t="s">
        <v>88</v>
      </c>
      <c r="F10" s="20" t="s">
        <v>88</v>
      </c>
      <c r="G10" s="69" t="s">
        <v>155</v>
      </c>
      <c r="H10" s="68" t="s">
        <v>55</v>
      </c>
      <c r="I10" s="70" t="s">
        <v>63</v>
      </c>
      <c r="J10" s="20"/>
      <c r="K10" s="58"/>
      <c r="L10" s="20"/>
      <c r="M10" s="20"/>
    </row>
    <row r="11" spans="1:13" s="59" customFormat="1" ht="16.5" thickBot="1">
      <c r="A11" s="61">
        <v>7</v>
      </c>
      <c r="B11" s="56">
        <v>45418</v>
      </c>
      <c r="C11" s="57" t="s">
        <v>147</v>
      </c>
      <c r="D11" s="20" t="s">
        <v>33</v>
      </c>
      <c r="E11" s="20"/>
      <c r="F11" s="20"/>
      <c r="G11" s="69"/>
      <c r="H11" s="68"/>
      <c r="I11" s="70"/>
    </row>
    <row r="12" spans="1:13" s="59" customFormat="1" ht="16.5" thickBot="1">
      <c r="A12" s="61">
        <v>8</v>
      </c>
      <c r="B12" s="56">
        <v>45418</v>
      </c>
      <c r="C12" s="57" t="s">
        <v>147</v>
      </c>
      <c r="D12" s="20" t="s">
        <v>33</v>
      </c>
      <c r="E12" s="20" t="s">
        <v>154</v>
      </c>
      <c r="F12" s="20" t="s">
        <v>59</v>
      </c>
      <c r="G12" s="69" t="s">
        <v>79</v>
      </c>
      <c r="H12" s="68" t="s">
        <v>55</v>
      </c>
      <c r="I12" s="70" t="s">
        <v>63</v>
      </c>
    </row>
    <row r="13" spans="1:13" s="59" customFormat="1" ht="16.5" thickBot="1">
      <c r="A13" s="61">
        <v>9</v>
      </c>
      <c r="B13" s="56">
        <v>45419</v>
      </c>
      <c r="C13" s="57" t="s">
        <v>147</v>
      </c>
      <c r="D13" s="20" t="s">
        <v>39</v>
      </c>
      <c r="E13" s="20" t="s">
        <v>156</v>
      </c>
      <c r="F13" s="20" t="s">
        <v>114</v>
      </c>
      <c r="G13" s="69" t="s">
        <v>157</v>
      </c>
      <c r="H13" s="68" t="s">
        <v>55</v>
      </c>
      <c r="I13" s="70" t="s">
        <v>63</v>
      </c>
    </row>
    <row r="14" spans="1:13" s="59" customFormat="1" ht="16.5" thickBot="1">
      <c r="A14" s="61">
        <v>10</v>
      </c>
      <c r="B14" s="56">
        <v>45419</v>
      </c>
      <c r="C14" s="57" t="s">
        <v>147</v>
      </c>
      <c r="D14" s="20" t="s">
        <v>39</v>
      </c>
      <c r="E14" s="20" t="s">
        <v>32</v>
      </c>
      <c r="F14" s="20" t="s">
        <v>106</v>
      </c>
      <c r="G14" s="20" t="s">
        <v>158</v>
      </c>
      <c r="H14" s="70" t="s">
        <v>55</v>
      </c>
      <c r="I14" s="70" t="s">
        <v>63</v>
      </c>
    </row>
    <row r="15" spans="1:13" s="59" customFormat="1" ht="16.5" thickBot="1">
      <c r="A15" s="61">
        <v>11</v>
      </c>
      <c r="B15" s="56">
        <v>45420</v>
      </c>
      <c r="C15" s="57" t="s">
        <v>147</v>
      </c>
      <c r="D15" s="20" t="s">
        <v>33</v>
      </c>
      <c r="E15" s="20" t="s">
        <v>156</v>
      </c>
      <c r="F15" s="20" t="s">
        <v>114</v>
      </c>
      <c r="G15" s="20" t="s">
        <v>159</v>
      </c>
      <c r="H15" s="70" t="s">
        <v>55</v>
      </c>
      <c r="I15" s="70" t="s">
        <v>63</v>
      </c>
    </row>
    <row r="16" spans="1:13" s="59" customFormat="1" ht="16.5" thickBot="1">
      <c r="A16" s="61">
        <v>12</v>
      </c>
      <c r="B16" s="56">
        <v>45421</v>
      </c>
      <c r="C16" s="57" t="s">
        <v>147</v>
      </c>
      <c r="D16" s="20" t="s">
        <v>33</v>
      </c>
      <c r="E16" s="20" t="s">
        <v>32</v>
      </c>
      <c r="F16" s="20" t="s">
        <v>106</v>
      </c>
      <c r="G16" s="20" t="s">
        <v>160</v>
      </c>
      <c r="H16" s="70" t="s">
        <v>161</v>
      </c>
      <c r="I16" s="70" t="s">
        <v>162</v>
      </c>
    </row>
    <row r="17" spans="1:9" s="59" customFormat="1" ht="16.5" thickBot="1">
      <c r="A17" s="61">
        <v>13</v>
      </c>
      <c r="B17" s="56">
        <v>45421</v>
      </c>
      <c r="C17" s="57" t="s">
        <v>147</v>
      </c>
      <c r="D17" s="20" t="s">
        <v>33</v>
      </c>
      <c r="E17" s="20" t="s">
        <v>163</v>
      </c>
      <c r="F17" s="20" t="s">
        <v>163</v>
      </c>
      <c r="G17" s="20" t="s">
        <v>164</v>
      </c>
      <c r="H17" s="70" t="s">
        <v>165</v>
      </c>
      <c r="I17" s="70" t="s">
        <v>108</v>
      </c>
    </row>
    <row r="18" spans="1:9" s="59" customFormat="1" ht="18.75" customHeight="1" thickBot="1">
      <c r="A18" s="61">
        <v>14</v>
      </c>
      <c r="B18" s="56">
        <v>45421</v>
      </c>
      <c r="C18" s="57" t="s">
        <v>147</v>
      </c>
      <c r="D18" s="20" t="s">
        <v>39</v>
      </c>
      <c r="E18" s="20" t="s">
        <v>166</v>
      </c>
      <c r="F18" s="20" t="s">
        <v>166</v>
      </c>
      <c r="G18" s="20" t="s">
        <v>153</v>
      </c>
      <c r="H18" s="70"/>
      <c r="I18" s="70"/>
    </row>
    <row r="19" spans="1:9" s="54" customFormat="1" ht="16.5" thickBot="1">
      <c r="A19" s="61">
        <v>15</v>
      </c>
      <c r="B19" s="56">
        <v>45421</v>
      </c>
      <c r="C19" s="57" t="s">
        <v>147</v>
      </c>
      <c r="D19" s="20" t="s">
        <v>33</v>
      </c>
      <c r="E19" s="20" t="s">
        <v>166</v>
      </c>
      <c r="F19" s="20" t="s">
        <v>166</v>
      </c>
      <c r="G19" s="20" t="s">
        <v>153</v>
      </c>
      <c r="H19" s="70" t="s">
        <v>55</v>
      </c>
      <c r="I19" s="70" t="s">
        <v>63</v>
      </c>
    </row>
    <row r="20" spans="1:9" s="59" customFormat="1" ht="16.5" thickBot="1">
      <c r="A20" s="61">
        <v>16</v>
      </c>
      <c r="B20" s="56">
        <v>45421</v>
      </c>
      <c r="C20" s="57" t="s">
        <v>147</v>
      </c>
      <c r="D20" s="20" t="s">
        <v>39</v>
      </c>
      <c r="E20" s="20" t="s">
        <v>167</v>
      </c>
      <c r="F20" s="20" t="s">
        <v>167</v>
      </c>
      <c r="G20" s="20" t="s">
        <v>168</v>
      </c>
      <c r="H20" s="70" t="s">
        <v>55</v>
      </c>
      <c r="I20" s="70" t="s">
        <v>63</v>
      </c>
    </row>
    <row r="21" spans="1:9" s="59" customFormat="1" ht="16.5" thickBot="1">
      <c r="A21" s="61">
        <v>17</v>
      </c>
      <c r="B21" s="56">
        <v>45422</v>
      </c>
      <c r="C21" s="57" t="s">
        <v>147</v>
      </c>
      <c r="D21" s="20" t="s">
        <v>33</v>
      </c>
      <c r="E21" s="20" t="s">
        <v>166</v>
      </c>
      <c r="F21" s="20" t="s">
        <v>166</v>
      </c>
      <c r="G21" s="20" t="s">
        <v>153</v>
      </c>
      <c r="H21" s="70" t="s">
        <v>55</v>
      </c>
      <c r="I21" s="70" t="s">
        <v>63</v>
      </c>
    </row>
    <row r="22" spans="1:9" s="59" customFormat="1" ht="16.5" thickBot="1">
      <c r="A22" s="61">
        <v>18</v>
      </c>
      <c r="B22" s="56">
        <v>45422</v>
      </c>
      <c r="C22" s="57" t="s">
        <v>147</v>
      </c>
      <c r="D22" s="20" t="s">
        <v>33</v>
      </c>
      <c r="E22" s="20" t="s">
        <v>88</v>
      </c>
      <c r="F22" s="20" t="s">
        <v>169</v>
      </c>
      <c r="G22" s="20" t="s">
        <v>160</v>
      </c>
      <c r="H22" s="70" t="s">
        <v>55</v>
      </c>
      <c r="I22" s="70" t="s">
        <v>91</v>
      </c>
    </row>
    <row r="23" spans="1:9" s="59" customFormat="1" ht="16.5" thickBot="1">
      <c r="A23" s="61">
        <v>19</v>
      </c>
      <c r="B23" s="56">
        <v>45425</v>
      </c>
      <c r="C23" s="57" t="s">
        <v>147</v>
      </c>
      <c r="D23" s="20" t="s">
        <v>39</v>
      </c>
      <c r="E23" s="20" t="s">
        <v>114</v>
      </c>
      <c r="F23" s="20" t="s">
        <v>114</v>
      </c>
      <c r="G23" s="20" t="s">
        <v>170</v>
      </c>
      <c r="H23" s="70" t="s">
        <v>55</v>
      </c>
      <c r="I23" s="70" t="s">
        <v>63</v>
      </c>
    </row>
    <row r="24" spans="1:9" s="59" customFormat="1" ht="16.5" thickBot="1">
      <c r="A24" s="61">
        <v>20</v>
      </c>
      <c r="B24" s="56">
        <v>45426</v>
      </c>
      <c r="C24" s="57" t="s">
        <v>147</v>
      </c>
      <c r="D24" s="20" t="s">
        <v>33</v>
      </c>
      <c r="E24" s="20" t="s">
        <v>171</v>
      </c>
      <c r="F24" s="20" t="s">
        <v>172</v>
      </c>
      <c r="G24" s="20" t="s">
        <v>173</v>
      </c>
      <c r="H24" s="70" t="s">
        <v>50</v>
      </c>
      <c r="I24" s="70" t="s">
        <v>174</v>
      </c>
    </row>
    <row r="25" spans="1:9" s="59" customFormat="1" ht="16.5" thickBot="1">
      <c r="A25" s="61">
        <v>21</v>
      </c>
      <c r="B25" s="56">
        <v>45426</v>
      </c>
      <c r="C25" s="57" t="s">
        <v>147</v>
      </c>
      <c r="D25" s="20" t="s">
        <v>33</v>
      </c>
      <c r="E25" s="20" t="s">
        <v>175</v>
      </c>
      <c r="F25" s="20" t="s">
        <v>175</v>
      </c>
      <c r="G25" s="20" t="s">
        <v>176</v>
      </c>
      <c r="H25" s="70" t="s">
        <v>108</v>
      </c>
      <c r="I25" s="70" t="s">
        <v>165</v>
      </c>
    </row>
    <row r="26" spans="1:9" s="50" customFormat="1" ht="16.5" thickBot="1">
      <c r="A26" s="61">
        <v>22</v>
      </c>
      <c r="B26" s="56">
        <v>45426</v>
      </c>
      <c r="C26" s="57" t="s">
        <v>147</v>
      </c>
      <c r="D26" s="20" t="s">
        <v>33</v>
      </c>
      <c r="E26" s="20" t="s">
        <v>175</v>
      </c>
      <c r="F26" s="20" t="s">
        <v>175</v>
      </c>
      <c r="G26" s="20" t="s">
        <v>164</v>
      </c>
      <c r="H26" s="70" t="s">
        <v>108</v>
      </c>
      <c r="I26" s="70" t="s">
        <v>165</v>
      </c>
    </row>
    <row r="27" spans="1:9" s="59" customFormat="1" ht="19.5" customHeight="1" thickBot="1">
      <c r="A27" s="61">
        <v>23</v>
      </c>
      <c r="B27" s="56">
        <v>45426</v>
      </c>
      <c r="C27" s="57" t="s">
        <v>147</v>
      </c>
      <c r="D27" s="20" t="s">
        <v>33</v>
      </c>
      <c r="E27" s="20" t="s">
        <v>166</v>
      </c>
      <c r="F27" s="20" t="s">
        <v>166</v>
      </c>
      <c r="G27" s="20" t="s">
        <v>153</v>
      </c>
      <c r="H27" s="70" t="s">
        <v>177</v>
      </c>
      <c r="I27" s="70" t="s">
        <v>177</v>
      </c>
    </row>
    <row r="28" spans="1:9" s="59" customFormat="1" ht="16.5" thickBot="1">
      <c r="A28" s="61">
        <v>24</v>
      </c>
      <c r="B28" s="56">
        <v>45427</v>
      </c>
      <c r="C28" s="57" t="s">
        <v>147</v>
      </c>
      <c r="D28" s="20" t="s">
        <v>33</v>
      </c>
      <c r="E28" s="20" t="s">
        <v>156</v>
      </c>
      <c r="F28" s="20" t="s">
        <v>114</v>
      </c>
      <c r="G28" s="20" t="s">
        <v>153</v>
      </c>
      <c r="H28" s="70" t="s">
        <v>55</v>
      </c>
      <c r="I28" s="70" t="s">
        <v>63</v>
      </c>
    </row>
    <row r="29" spans="1:9" s="59" customFormat="1" ht="16.5" thickBot="1">
      <c r="A29" s="61">
        <v>25</v>
      </c>
      <c r="B29" s="56">
        <v>45427</v>
      </c>
      <c r="C29" s="57" t="s">
        <v>147</v>
      </c>
      <c r="D29" s="20" t="s">
        <v>39</v>
      </c>
      <c r="E29" s="20" t="s">
        <v>88</v>
      </c>
      <c r="F29" s="20" t="s">
        <v>178</v>
      </c>
      <c r="G29" s="20" t="s">
        <v>176</v>
      </c>
      <c r="H29" s="70" t="s">
        <v>55</v>
      </c>
      <c r="I29" s="70" t="s">
        <v>91</v>
      </c>
    </row>
    <row r="30" spans="1:9" s="59" customFormat="1" ht="16.5" thickBot="1">
      <c r="A30" s="61">
        <v>26</v>
      </c>
      <c r="B30" s="56">
        <v>45427</v>
      </c>
      <c r="C30" s="57" t="s">
        <v>147</v>
      </c>
      <c r="D30" s="20" t="s">
        <v>39</v>
      </c>
      <c r="E30" s="20" t="s">
        <v>166</v>
      </c>
      <c r="F30" s="20" t="s">
        <v>166</v>
      </c>
      <c r="G30" s="20" t="s">
        <v>153</v>
      </c>
      <c r="H30" s="70" t="s">
        <v>55</v>
      </c>
      <c r="I30" s="70" t="s">
        <v>84</v>
      </c>
    </row>
    <row r="31" spans="1:9" s="59" customFormat="1" ht="16.5" thickBot="1">
      <c r="A31" s="61">
        <v>27</v>
      </c>
      <c r="B31" s="56">
        <v>45428</v>
      </c>
      <c r="C31" s="57" t="s">
        <v>147</v>
      </c>
      <c r="D31" s="20" t="s">
        <v>39</v>
      </c>
      <c r="E31" s="20" t="s">
        <v>117</v>
      </c>
      <c r="F31" s="20" t="s">
        <v>179</v>
      </c>
      <c r="G31" s="20" t="s">
        <v>180</v>
      </c>
      <c r="H31" s="70" t="s">
        <v>55</v>
      </c>
      <c r="I31" s="70" t="s">
        <v>63</v>
      </c>
    </row>
    <row r="32" spans="1:9" ht="16.5" thickBot="1">
      <c r="A32" s="61">
        <v>28</v>
      </c>
      <c r="B32" s="56">
        <v>45428</v>
      </c>
      <c r="C32" s="57" t="s">
        <v>147</v>
      </c>
      <c r="D32" s="20" t="s">
        <v>39</v>
      </c>
      <c r="E32" s="20" t="s">
        <v>154</v>
      </c>
      <c r="F32" s="20" t="s">
        <v>59</v>
      </c>
      <c r="G32" s="20" t="s">
        <v>164</v>
      </c>
      <c r="H32" s="70" t="s">
        <v>55</v>
      </c>
      <c r="I32" s="70" t="s">
        <v>63</v>
      </c>
    </row>
    <row r="33" spans="1:9" s="59" customFormat="1" ht="16.5" thickBot="1">
      <c r="A33" s="61">
        <v>29</v>
      </c>
      <c r="B33" s="56">
        <v>45428</v>
      </c>
      <c r="C33" s="57" t="s">
        <v>147</v>
      </c>
      <c r="D33" s="20" t="s">
        <v>33</v>
      </c>
      <c r="E33" s="20" t="s">
        <v>154</v>
      </c>
      <c r="F33" s="20" t="s">
        <v>59</v>
      </c>
      <c r="G33" s="20" t="s">
        <v>41</v>
      </c>
      <c r="H33" s="70" t="s">
        <v>55</v>
      </c>
      <c r="I33" s="70" t="s">
        <v>91</v>
      </c>
    </row>
    <row r="34" spans="1:9" s="59" customFormat="1" ht="20.25" customHeight="1" thickBot="1">
      <c r="A34" s="61">
        <v>30</v>
      </c>
      <c r="B34" s="56">
        <v>45429</v>
      </c>
      <c r="C34" s="57" t="s">
        <v>147</v>
      </c>
      <c r="D34" s="20" t="s">
        <v>33</v>
      </c>
      <c r="E34" s="20" t="s">
        <v>171</v>
      </c>
      <c r="F34" s="20" t="s">
        <v>172</v>
      </c>
      <c r="G34" s="20" t="s">
        <v>150</v>
      </c>
      <c r="H34" s="70" t="s">
        <v>177</v>
      </c>
      <c r="I34" s="70" t="s">
        <v>181</v>
      </c>
    </row>
    <row r="35" spans="1:9" s="60" customFormat="1" ht="16.5" thickBot="1">
      <c r="A35" s="61">
        <v>31</v>
      </c>
      <c r="B35" s="56">
        <v>45429</v>
      </c>
      <c r="C35" s="57" t="s">
        <v>147</v>
      </c>
      <c r="D35" s="20" t="s">
        <v>39</v>
      </c>
      <c r="E35" s="20" t="s">
        <v>148</v>
      </c>
      <c r="F35" s="20" t="s">
        <v>149</v>
      </c>
      <c r="G35" s="20" t="s">
        <v>170</v>
      </c>
      <c r="H35" s="70" t="s">
        <v>182</v>
      </c>
      <c r="I35" s="70" t="s">
        <v>183</v>
      </c>
    </row>
    <row r="36" spans="1:9" s="60" customFormat="1" ht="16.5" thickBot="1">
      <c r="A36" s="61">
        <v>32</v>
      </c>
      <c r="B36" s="56">
        <v>45429</v>
      </c>
      <c r="C36" s="57" t="s">
        <v>147</v>
      </c>
      <c r="D36" s="20" t="s">
        <v>33</v>
      </c>
      <c r="E36" s="20" t="s">
        <v>148</v>
      </c>
      <c r="F36" s="20" t="s">
        <v>149</v>
      </c>
      <c r="G36" s="20" t="s">
        <v>184</v>
      </c>
      <c r="H36" s="70" t="s">
        <v>182</v>
      </c>
      <c r="I36" s="70" t="s">
        <v>183</v>
      </c>
    </row>
    <row r="37" spans="1:9" s="62" customFormat="1" ht="19.5" customHeight="1" thickBot="1">
      <c r="A37" s="61">
        <v>33</v>
      </c>
      <c r="B37" s="56">
        <v>45429</v>
      </c>
      <c r="C37" s="57" t="s">
        <v>147</v>
      </c>
      <c r="D37" s="20" t="s">
        <v>39</v>
      </c>
      <c r="E37" s="20" t="s">
        <v>148</v>
      </c>
      <c r="F37" s="20" t="s">
        <v>149</v>
      </c>
      <c r="G37" s="20" t="s">
        <v>176</v>
      </c>
      <c r="H37" s="70" t="s">
        <v>182</v>
      </c>
      <c r="I37" s="70" t="s">
        <v>183</v>
      </c>
    </row>
    <row r="38" spans="1:9" s="65" customFormat="1" ht="17.25" customHeight="1" thickBot="1">
      <c r="A38" s="61">
        <v>34</v>
      </c>
      <c r="B38" s="56">
        <v>45429</v>
      </c>
      <c r="C38" s="57" t="s">
        <v>147</v>
      </c>
      <c r="D38" s="20" t="s">
        <v>39</v>
      </c>
      <c r="E38" s="20" t="s">
        <v>154</v>
      </c>
      <c r="F38" s="20" t="s">
        <v>59</v>
      </c>
      <c r="G38" s="20" t="s">
        <v>185</v>
      </c>
      <c r="H38" s="70" t="s">
        <v>55</v>
      </c>
      <c r="I38" s="70" t="s">
        <v>63</v>
      </c>
    </row>
    <row r="39" spans="1:9" s="64" customFormat="1" ht="19.5" thickBot="1">
      <c r="A39" s="61">
        <v>35</v>
      </c>
      <c r="B39" s="56">
        <v>45429</v>
      </c>
      <c r="C39" s="57" t="s">
        <v>147</v>
      </c>
      <c r="D39" s="20" t="s">
        <v>39</v>
      </c>
      <c r="E39" s="20" t="s">
        <v>154</v>
      </c>
      <c r="F39" s="20" t="s">
        <v>59</v>
      </c>
      <c r="G39" s="20" t="s">
        <v>157</v>
      </c>
      <c r="H39" s="70" t="s">
        <v>55</v>
      </c>
      <c r="I39" s="70" t="s">
        <v>63</v>
      </c>
    </row>
    <row r="40" spans="1:9" s="64" customFormat="1" ht="19.5" customHeight="1" thickBot="1">
      <c r="A40" s="61">
        <v>36</v>
      </c>
      <c r="B40" s="56">
        <v>45432</v>
      </c>
      <c r="C40" s="57" t="s">
        <v>147</v>
      </c>
      <c r="D40" s="20" t="s">
        <v>33</v>
      </c>
      <c r="E40" s="20" t="s">
        <v>166</v>
      </c>
      <c r="F40" s="20" t="s">
        <v>166</v>
      </c>
      <c r="G40" s="20" t="s">
        <v>153</v>
      </c>
      <c r="H40" s="70" t="s">
        <v>55</v>
      </c>
      <c r="I40" s="70" t="s">
        <v>63</v>
      </c>
    </row>
    <row r="41" spans="1:9" s="64" customFormat="1" ht="20.25" customHeight="1" thickBot="1">
      <c r="A41" s="61">
        <v>37</v>
      </c>
      <c r="B41" s="56">
        <v>45432</v>
      </c>
      <c r="C41" s="57" t="s">
        <v>147</v>
      </c>
      <c r="D41" s="20" t="s">
        <v>39</v>
      </c>
      <c r="E41" s="20" t="s">
        <v>166</v>
      </c>
      <c r="F41" s="20" t="s">
        <v>166</v>
      </c>
      <c r="G41" s="20" t="s">
        <v>153</v>
      </c>
      <c r="H41" s="70" t="s">
        <v>55</v>
      </c>
      <c r="I41" s="70" t="s">
        <v>104</v>
      </c>
    </row>
    <row r="42" spans="1:9" s="59" customFormat="1" ht="16.5" thickBot="1">
      <c r="A42" s="61">
        <v>38</v>
      </c>
      <c r="B42" s="56">
        <v>45433</v>
      </c>
      <c r="C42" s="57" t="s">
        <v>147</v>
      </c>
      <c r="D42" s="20" t="s">
        <v>39</v>
      </c>
      <c r="E42" s="20" t="s">
        <v>166</v>
      </c>
      <c r="F42" s="20" t="s">
        <v>166</v>
      </c>
      <c r="G42" s="20" t="s">
        <v>153</v>
      </c>
      <c r="H42" s="70" t="s">
        <v>55</v>
      </c>
      <c r="I42" s="70" t="s">
        <v>63</v>
      </c>
    </row>
    <row r="43" spans="1:9" s="59" customFormat="1" ht="16.5" thickBot="1">
      <c r="A43" s="61">
        <v>39</v>
      </c>
      <c r="B43" s="56">
        <v>45433</v>
      </c>
      <c r="C43" s="57" t="s">
        <v>147</v>
      </c>
      <c r="D43" s="20" t="s">
        <v>39</v>
      </c>
      <c r="E43" s="20" t="s">
        <v>186</v>
      </c>
      <c r="F43" s="20" t="s">
        <v>169</v>
      </c>
      <c r="G43" s="20" t="s">
        <v>187</v>
      </c>
      <c r="H43" s="70" t="s">
        <v>55</v>
      </c>
      <c r="I43" s="70" t="s">
        <v>63</v>
      </c>
    </row>
    <row r="44" spans="1:9" ht="16.5" thickBot="1">
      <c r="A44" s="61">
        <v>40</v>
      </c>
      <c r="B44" s="56">
        <v>45434</v>
      </c>
      <c r="C44" s="57" t="s">
        <v>147</v>
      </c>
      <c r="D44" s="20" t="s">
        <v>39</v>
      </c>
      <c r="E44" s="20" t="s">
        <v>154</v>
      </c>
      <c r="F44" s="20" t="s">
        <v>59</v>
      </c>
      <c r="G44" s="20" t="s">
        <v>153</v>
      </c>
      <c r="H44" s="70" t="s">
        <v>55</v>
      </c>
      <c r="I44" s="70" t="s">
        <v>63</v>
      </c>
    </row>
    <row r="45" spans="1:9" ht="16.5" thickBot="1">
      <c r="A45" s="61">
        <v>41</v>
      </c>
      <c r="B45" s="56">
        <v>45435</v>
      </c>
      <c r="C45" s="57" t="s">
        <v>147</v>
      </c>
      <c r="D45" s="20" t="s">
        <v>39</v>
      </c>
      <c r="E45" s="20" t="s">
        <v>188</v>
      </c>
      <c r="F45" s="20" t="s">
        <v>188</v>
      </c>
      <c r="G45" s="20" t="s">
        <v>153</v>
      </c>
      <c r="H45" s="70" t="s">
        <v>55</v>
      </c>
      <c r="I45" s="70" t="s">
        <v>63</v>
      </c>
    </row>
    <row r="46" spans="1:9" ht="16.5" thickBot="1">
      <c r="A46" s="61">
        <v>42</v>
      </c>
      <c r="B46" s="56">
        <v>45436</v>
      </c>
      <c r="C46" s="57" t="s">
        <v>147</v>
      </c>
      <c r="D46" s="20" t="s">
        <v>33</v>
      </c>
      <c r="E46" s="20" t="s">
        <v>88</v>
      </c>
      <c r="F46" s="20" t="s">
        <v>88</v>
      </c>
      <c r="G46" s="20" t="s">
        <v>189</v>
      </c>
      <c r="H46" s="70" t="s">
        <v>55</v>
      </c>
      <c r="I46" s="70" t="s">
        <v>63</v>
      </c>
    </row>
    <row r="47" spans="1:9" ht="16.5" thickBot="1">
      <c r="A47" s="61">
        <v>43</v>
      </c>
      <c r="B47" s="56">
        <v>45436</v>
      </c>
      <c r="C47" s="57" t="s">
        <v>147</v>
      </c>
      <c r="D47" s="20" t="s">
        <v>33</v>
      </c>
      <c r="E47" s="20" t="s">
        <v>166</v>
      </c>
      <c r="F47" s="20" t="s">
        <v>166</v>
      </c>
      <c r="G47" s="20" t="s">
        <v>190</v>
      </c>
      <c r="H47" s="70" t="s">
        <v>55</v>
      </c>
      <c r="I47" s="70" t="s">
        <v>63</v>
      </c>
    </row>
    <row r="48" spans="1:9" s="41" customFormat="1" ht="19.5" thickBot="1">
      <c r="A48" s="61">
        <v>44</v>
      </c>
      <c r="B48" s="56">
        <v>45436</v>
      </c>
      <c r="C48" s="57" t="s">
        <v>147</v>
      </c>
      <c r="D48" s="20" t="s">
        <v>39</v>
      </c>
      <c r="E48" s="20" t="s">
        <v>156</v>
      </c>
      <c r="F48" s="20" t="s">
        <v>114</v>
      </c>
      <c r="G48" s="20" t="s">
        <v>191</v>
      </c>
      <c r="H48" s="70" t="s">
        <v>55</v>
      </c>
      <c r="I48" s="70" t="s">
        <v>63</v>
      </c>
    </row>
    <row r="49" spans="1:9" s="41" customFormat="1" ht="18.75" customHeight="1" thickBot="1">
      <c r="A49" s="61">
        <v>45</v>
      </c>
      <c r="B49" s="56">
        <v>45439</v>
      </c>
      <c r="C49" s="57" t="s">
        <v>147</v>
      </c>
      <c r="D49" s="20" t="s">
        <v>33</v>
      </c>
      <c r="E49" s="20" t="s">
        <v>154</v>
      </c>
      <c r="F49" s="20" t="s">
        <v>59</v>
      </c>
      <c r="G49" s="20" t="s">
        <v>192</v>
      </c>
      <c r="H49" s="70" t="s">
        <v>55</v>
      </c>
      <c r="I49" s="70" t="s">
        <v>63</v>
      </c>
    </row>
    <row r="50" spans="1:9" s="50" customFormat="1" ht="16.5" thickBot="1">
      <c r="A50" s="61">
        <v>46</v>
      </c>
      <c r="B50" s="56">
        <v>45440</v>
      </c>
      <c r="C50" s="57" t="s">
        <v>147</v>
      </c>
      <c r="D50" s="20" t="s">
        <v>33</v>
      </c>
      <c r="E50" s="20" t="s">
        <v>171</v>
      </c>
      <c r="F50" s="20" t="s">
        <v>172</v>
      </c>
      <c r="G50" s="20" t="s">
        <v>193</v>
      </c>
      <c r="H50" s="70" t="s">
        <v>55</v>
      </c>
      <c r="I50" s="70" t="s">
        <v>63</v>
      </c>
    </row>
    <row r="51" spans="1:9" s="50" customFormat="1" ht="16.5" thickBot="1">
      <c r="A51" s="61">
        <v>47</v>
      </c>
      <c r="B51" s="56">
        <v>45440</v>
      </c>
      <c r="C51" s="57" t="s">
        <v>147</v>
      </c>
      <c r="D51" s="20" t="s">
        <v>33</v>
      </c>
      <c r="E51" s="20" t="s">
        <v>88</v>
      </c>
      <c r="F51" s="20" t="s">
        <v>88</v>
      </c>
      <c r="G51" s="20" t="s">
        <v>194</v>
      </c>
      <c r="H51" s="70" t="s">
        <v>55</v>
      </c>
      <c r="I51" s="70" t="s">
        <v>91</v>
      </c>
    </row>
    <row r="52" spans="1:9" ht="16.5" thickBot="1">
      <c r="A52" s="61">
        <v>48</v>
      </c>
      <c r="B52" s="56">
        <v>45441</v>
      </c>
      <c r="C52" s="57" t="s">
        <v>147</v>
      </c>
      <c r="D52" s="20" t="s">
        <v>39</v>
      </c>
      <c r="E52" s="20" t="s">
        <v>151</v>
      </c>
      <c r="F52" s="20" t="s">
        <v>151</v>
      </c>
      <c r="G52" s="20" t="s">
        <v>195</v>
      </c>
      <c r="H52" s="70" t="s">
        <v>55</v>
      </c>
      <c r="I52" s="70" t="s">
        <v>63</v>
      </c>
    </row>
    <row r="53" spans="1:9" ht="16.5" thickBot="1">
      <c r="A53" s="61">
        <v>49</v>
      </c>
      <c r="B53" s="56">
        <v>45441</v>
      </c>
      <c r="C53" s="57" t="s">
        <v>147</v>
      </c>
      <c r="D53" s="20" t="s">
        <v>33</v>
      </c>
      <c r="E53" s="20" t="s">
        <v>151</v>
      </c>
      <c r="F53" s="20" t="s">
        <v>151</v>
      </c>
      <c r="G53" s="20" t="s">
        <v>176</v>
      </c>
      <c r="H53" s="70" t="s">
        <v>55</v>
      </c>
      <c r="I53" s="70" t="s">
        <v>63</v>
      </c>
    </row>
    <row r="54" spans="1:9" ht="16.5" thickBot="1">
      <c r="A54" s="61">
        <v>50</v>
      </c>
      <c r="B54" s="56">
        <v>45441</v>
      </c>
      <c r="C54" s="57" t="s">
        <v>147</v>
      </c>
      <c r="D54" s="20" t="s">
        <v>33</v>
      </c>
      <c r="E54" s="20" t="s">
        <v>151</v>
      </c>
      <c r="F54" s="20" t="s">
        <v>151</v>
      </c>
      <c r="G54" s="20" t="s">
        <v>79</v>
      </c>
      <c r="H54" s="70" t="s">
        <v>55</v>
      </c>
      <c r="I54" s="70" t="s">
        <v>63</v>
      </c>
    </row>
    <row r="55" spans="1:9" ht="16.5" thickBot="1">
      <c r="A55" s="61">
        <v>51</v>
      </c>
      <c r="B55" s="56">
        <v>45441</v>
      </c>
      <c r="C55" s="57" t="s">
        <v>147</v>
      </c>
      <c r="D55" s="20" t="s">
        <v>39</v>
      </c>
      <c r="E55" s="20" t="s">
        <v>154</v>
      </c>
      <c r="F55" s="20" t="s">
        <v>59</v>
      </c>
      <c r="G55" s="20" t="s">
        <v>153</v>
      </c>
      <c r="H55" s="70" t="s">
        <v>55</v>
      </c>
      <c r="I55" s="70" t="s">
        <v>63</v>
      </c>
    </row>
    <row r="56" spans="1:9" ht="16.5" thickBot="1">
      <c r="A56" s="61">
        <v>52</v>
      </c>
      <c r="B56" s="56">
        <v>45441</v>
      </c>
      <c r="C56" s="57" t="s">
        <v>147</v>
      </c>
      <c r="D56" s="20" t="s">
        <v>33</v>
      </c>
      <c r="E56" s="20" t="s">
        <v>32</v>
      </c>
      <c r="F56" s="20" t="s">
        <v>106</v>
      </c>
      <c r="G56" s="20" t="s">
        <v>196</v>
      </c>
      <c r="H56" s="70" t="s">
        <v>55</v>
      </c>
      <c r="I56" s="70" t="s">
        <v>63</v>
      </c>
    </row>
    <row r="57" spans="1:9" ht="16.5" thickBot="1">
      <c r="A57" s="61">
        <v>53</v>
      </c>
      <c r="B57" s="56">
        <v>45441</v>
      </c>
      <c r="C57" s="57" t="s">
        <v>147</v>
      </c>
      <c r="D57" s="20" t="s">
        <v>33</v>
      </c>
      <c r="E57" s="20" t="s">
        <v>166</v>
      </c>
      <c r="F57" s="20" t="s">
        <v>166</v>
      </c>
      <c r="G57" s="20" t="s">
        <v>153</v>
      </c>
      <c r="H57" s="70" t="s">
        <v>197</v>
      </c>
      <c r="I57" s="70" t="s">
        <v>198</v>
      </c>
    </row>
    <row r="58" spans="1:9" ht="16.5" thickBot="1">
      <c r="A58" s="61">
        <v>54</v>
      </c>
      <c r="B58" s="56">
        <v>45443</v>
      </c>
      <c r="C58" s="57" t="s">
        <v>147</v>
      </c>
      <c r="D58" s="20" t="s">
        <v>33</v>
      </c>
      <c r="E58" s="20" t="s">
        <v>154</v>
      </c>
      <c r="F58" s="20" t="s">
        <v>59</v>
      </c>
      <c r="G58" s="20" t="s">
        <v>199</v>
      </c>
      <c r="H58" s="70" t="s">
        <v>55</v>
      </c>
      <c r="I58" s="70" t="s">
        <v>63</v>
      </c>
    </row>
    <row r="59" spans="1:9" ht="16.5" thickBot="1">
      <c r="A59" s="61">
        <v>55</v>
      </c>
      <c r="B59" s="56">
        <v>45443</v>
      </c>
      <c r="C59" s="57" t="s">
        <v>147</v>
      </c>
      <c r="D59" s="20" t="s">
        <v>33</v>
      </c>
      <c r="E59" s="20" t="s">
        <v>32</v>
      </c>
      <c r="F59" s="20" t="s">
        <v>106</v>
      </c>
      <c r="G59" s="20" t="s">
        <v>200</v>
      </c>
      <c r="H59" s="70" t="s">
        <v>108</v>
      </c>
      <c r="I59" s="70" t="s">
        <v>108</v>
      </c>
    </row>
    <row r="60" spans="1:9" ht="16.5" thickBot="1">
      <c r="A60" s="61">
        <v>56</v>
      </c>
      <c r="B60" s="56">
        <v>45443</v>
      </c>
      <c r="C60" s="57" t="s">
        <v>147</v>
      </c>
      <c r="D60" s="20" t="s">
        <v>39</v>
      </c>
      <c r="E60" s="20" t="s">
        <v>32</v>
      </c>
      <c r="F60" s="20" t="s">
        <v>106</v>
      </c>
      <c r="G60" s="20" t="s">
        <v>158</v>
      </c>
      <c r="H60" s="70" t="s">
        <v>108</v>
      </c>
      <c r="I60" s="70" t="s">
        <v>108</v>
      </c>
    </row>
    <row r="61" spans="1:9" ht="16.5" thickBot="1">
      <c r="A61" s="61">
        <v>57</v>
      </c>
      <c r="B61" s="56">
        <v>45443</v>
      </c>
      <c r="C61" s="57" t="s">
        <v>147</v>
      </c>
      <c r="D61" s="20" t="s">
        <v>39</v>
      </c>
      <c r="E61" s="20" t="s">
        <v>32</v>
      </c>
      <c r="F61" s="20" t="s">
        <v>106</v>
      </c>
      <c r="G61" s="20" t="s">
        <v>176</v>
      </c>
      <c r="H61" s="70" t="s">
        <v>108</v>
      </c>
      <c r="I61" s="70" t="s">
        <v>108</v>
      </c>
    </row>
    <row r="62" spans="1:9" ht="16.5" thickBot="1">
      <c r="A62" s="61">
        <v>58</v>
      </c>
      <c r="B62" s="56">
        <v>45443</v>
      </c>
      <c r="C62" s="57" t="s">
        <v>147</v>
      </c>
      <c r="D62" s="20" t="s">
        <v>201</v>
      </c>
      <c r="E62" s="20" t="s">
        <v>58</v>
      </c>
      <c r="F62" s="20" t="s">
        <v>59</v>
      </c>
      <c r="G62" s="20" t="s">
        <v>202</v>
      </c>
      <c r="H62" s="70" t="s">
        <v>203</v>
      </c>
      <c r="I62" s="70" t="s">
        <v>203</v>
      </c>
    </row>
    <row r="63" spans="1:9" ht="16.5" thickBot="1">
      <c r="A63" s="61">
        <v>59</v>
      </c>
      <c r="B63" s="56">
        <v>45443</v>
      </c>
      <c r="C63" s="57" t="s">
        <v>147</v>
      </c>
      <c r="D63" s="20" t="s">
        <v>33</v>
      </c>
      <c r="E63" s="20" t="s">
        <v>59</v>
      </c>
      <c r="F63" s="20" t="s">
        <v>59</v>
      </c>
      <c r="G63" s="20" t="s">
        <v>79</v>
      </c>
      <c r="H63" s="70" t="s">
        <v>55</v>
      </c>
      <c r="I63" s="70" t="s">
        <v>63</v>
      </c>
    </row>
    <row r="64" spans="1:9" ht="16.5" thickBot="1">
      <c r="A64" s="61">
        <v>60</v>
      </c>
      <c r="B64" s="56">
        <v>45443</v>
      </c>
      <c r="C64" s="57" t="s">
        <v>147</v>
      </c>
      <c r="D64" s="20" t="s">
        <v>33</v>
      </c>
      <c r="E64" s="20" t="s">
        <v>203</v>
      </c>
      <c r="F64" s="20" t="s">
        <v>204</v>
      </c>
      <c r="G64" s="20" t="s">
        <v>205</v>
      </c>
      <c r="H64" s="70" t="s">
        <v>203</v>
      </c>
      <c r="I64" s="70" t="s">
        <v>203</v>
      </c>
    </row>
    <row r="65" spans="1:9" ht="16.5" thickBot="1">
      <c r="A65" s="61">
        <v>61</v>
      </c>
      <c r="B65" s="56">
        <v>45443</v>
      </c>
      <c r="C65" s="57" t="s">
        <v>147</v>
      </c>
      <c r="D65" s="20" t="s">
        <v>39</v>
      </c>
      <c r="E65" s="20" t="s">
        <v>166</v>
      </c>
      <c r="F65" s="20" t="s">
        <v>166</v>
      </c>
      <c r="G65" s="20" t="s">
        <v>153</v>
      </c>
      <c r="H65" s="70" t="s">
        <v>55</v>
      </c>
      <c r="I65" s="70" t="s">
        <v>63</v>
      </c>
    </row>
    <row r="66" spans="1:9" ht="16.5" thickBot="1">
      <c r="A66" s="61">
        <v>62</v>
      </c>
      <c r="B66" s="56">
        <v>45443</v>
      </c>
      <c r="C66" s="57" t="s">
        <v>147</v>
      </c>
      <c r="D66" s="20" t="s">
        <v>39</v>
      </c>
      <c r="E66" s="20" t="s">
        <v>166</v>
      </c>
      <c r="F66" s="20" t="s">
        <v>166</v>
      </c>
      <c r="G66" s="20" t="s">
        <v>153</v>
      </c>
      <c r="H66" s="70" t="s">
        <v>55</v>
      </c>
      <c r="I66" s="70" t="s">
        <v>63</v>
      </c>
    </row>
    <row r="67" spans="1:9" ht="16.5" thickBot="1">
      <c r="A67" s="61">
        <v>63</v>
      </c>
      <c r="B67" s="56">
        <v>45443</v>
      </c>
      <c r="C67" s="57" t="s">
        <v>147</v>
      </c>
      <c r="D67" s="20" t="s">
        <v>39</v>
      </c>
      <c r="E67" s="20" t="s">
        <v>32</v>
      </c>
      <c r="F67" s="20" t="s">
        <v>106</v>
      </c>
      <c r="G67" s="20" t="s">
        <v>206</v>
      </c>
      <c r="H67" s="70" t="s">
        <v>55</v>
      </c>
      <c r="I67" s="70" t="s">
        <v>63</v>
      </c>
    </row>
    <row r="68" spans="1:9" ht="16.5" thickBot="1">
      <c r="A68" s="63"/>
      <c r="B68" s="56"/>
      <c r="C68" s="57"/>
      <c r="D68" s="20"/>
      <c r="E68" s="20"/>
      <c r="F68" s="20"/>
      <c r="G68" s="20"/>
      <c r="H68" s="70"/>
      <c r="I68" s="70"/>
    </row>
    <row r="69" spans="1:9" ht="16.5" thickBot="1">
      <c r="A69" s="63"/>
      <c r="B69" s="56"/>
      <c r="C69" s="57"/>
      <c r="D69" s="20"/>
      <c r="E69" s="20"/>
      <c r="F69" s="20"/>
      <c r="G69" s="20"/>
      <c r="H69" s="70"/>
      <c r="I69" s="70"/>
    </row>
    <row r="70" spans="1:9" ht="16.5" thickBot="1">
      <c r="A70" s="63"/>
      <c r="B70" s="56"/>
      <c r="C70" s="57"/>
      <c r="D70" s="20"/>
      <c r="E70" s="20"/>
      <c r="F70" s="20"/>
      <c r="G70" s="20"/>
      <c r="H70" s="70"/>
      <c r="I70" s="70"/>
    </row>
    <row r="71" spans="1:9" ht="16.5" thickBot="1">
      <c r="A71" s="63"/>
      <c r="B71" s="56"/>
      <c r="C71" s="57"/>
      <c r="D71" s="20"/>
      <c r="E71" s="20"/>
      <c r="F71" s="20"/>
      <c r="G71" s="20"/>
      <c r="H71" s="70"/>
      <c r="I71" s="70"/>
    </row>
    <row r="72" spans="1:9" ht="16.5" thickBot="1">
      <c r="A72" s="63"/>
      <c r="B72" s="56"/>
      <c r="C72" s="57"/>
      <c r="D72" s="20"/>
      <c r="E72" s="20"/>
      <c r="F72" s="20"/>
      <c r="G72" s="20"/>
      <c r="H72" s="70"/>
      <c r="I72" s="70"/>
    </row>
    <row r="73" spans="1:9" ht="16.5" thickBot="1">
      <c r="A73" s="63"/>
      <c r="B73" s="56"/>
      <c r="C73" s="57"/>
      <c r="D73" s="20"/>
      <c r="E73" s="20"/>
      <c r="F73" s="20"/>
      <c r="G73" s="20"/>
      <c r="H73" s="70"/>
      <c r="I73" s="70"/>
    </row>
    <row r="74" spans="1:9" ht="16.5" thickBot="1">
      <c r="A74" s="63"/>
      <c r="B74" s="56"/>
      <c r="C74" s="57"/>
      <c r="D74" s="20"/>
      <c r="E74" s="20"/>
      <c r="F74" s="20"/>
      <c r="G74" s="20"/>
      <c r="H74" s="70"/>
      <c r="I74" s="70"/>
    </row>
    <row r="75" spans="1:9" ht="16.5" thickBot="1">
      <c r="A75" s="63"/>
      <c r="B75" s="56"/>
      <c r="C75" s="57"/>
      <c r="D75" s="20"/>
      <c r="E75" s="20"/>
      <c r="F75" s="20"/>
      <c r="G75" s="20"/>
      <c r="H75" s="70"/>
      <c r="I75" s="70"/>
    </row>
    <row r="76" spans="1:9" ht="16.5" thickBot="1">
      <c r="A76" s="63"/>
      <c r="B76" s="56"/>
      <c r="C76" s="57"/>
      <c r="D76" s="20"/>
      <c r="E76" s="20"/>
      <c r="F76" s="20"/>
      <c r="G76" s="20"/>
      <c r="H76" s="70"/>
      <c r="I76" s="70"/>
    </row>
    <row r="77" spans="1:9" ht="16.5" thickBot="1">
      <c r="A77" s="63"/>
      <c r="B77" s="56"/>
      <c r="C77" s="57"/>
      <c r="D77" s="20"/>
      <c r="E77" s="20"/>
      <c r="F77" s="20"/>
      <c r="G77" s="20"/>
      <c r="H77" s="70"/>
      <c r="I77" s="70"/>
    </row>
    <row r="78" spans="1:9" ht="16.5" thickBot="1">
      <c r="A78" s="63"/>
      <c r="B78" s="56"/>
      <c r="C78" s="57"/>
      <c r="D78" s="20"/>
      <c r="E78" s="20"/>
      <c r="F78" s="20"/>
      <c r="G78" s="20"/>
      <c r="H78" s="70"/>
      <c r="I78" s="70"/>
    </row>
    <row r="79" spans="1:9" ht="16.5" thickBot="1">
      <c r="A79" s="63"/>
      <c r="B79" s="56"/>
      <c r="C79" s="57"/>
      <c r="D79" s="20"/>
      <c r="E79" s="20"/>
      <c r="F79" s="20"/>
      <c r="G79" s="20"/>
      <c r="H79" s="70"/>
      <c r="I79" s="70"/>
    </row>
    <row r="80" spans="1:9" ht="16.5" thickBot="1">
      <c r="A80" s="63"/>
      <c r="B80" s="56"/>
      <c r="C80" s="57"/>
      <c r="D80" s="20"/>
      <c r="E80" s="20"/>
      <c r="F80" s="20"/>
      <c r="G80" s="20"/>
      <c r="H80" s="70"/>
      <c r="I80" s="70"/>
    </row>
    <row r="81" spans="1:9" ht="16.5" thickBot="1">
      <c r="A81" s="63"/>
      <c r="B81" s="56"/>
      <c r="C81" s="57"/>
      <c r="D81" s="20"/>
      <c r="E81" s="20"/>
      <c r="F81" s="20"/>
      <c r="G81" s="20"/>
      <c r="H81" s="70"/>
      <c r="I81" s="70"/>
    </row>
    <row r="82" spans="1:9" ht="16.5" thickBot="1">
      <c r="B82" s="56"/>
      <c r="C82" s="57"/>
      <c r="D82" s="20"/>
      <c r="E82" s="20"/>
      <c r="F82" s="20"/>
      <c r="G82" s="20"/>
      <c r="H82" s="70"/>
      <c r="I82" s="70"/>
    </row>
    <row r="83" spans="1:9" ht="16.5" thickBot="1">
      <c r="B83" s="56"/>
      <c r="C83" s="57"/>
      <c r="D83" s="20"/>
      <c r="E83" s="20"/>
      <c r="F83" s="20"/>
      <c r="G83" s="20"/>
      <c r="H83" s="70"/>
      <c r="I83" s="70"/>
    </row>
    <row r="84" spans="1:9" ht="16.5" thickBot="1">
      <c r="B84" s="56"/>
      <c r="C84" s="57"/>
      <c r="D84" s="20"/>
      <c r="E84" s="20"/>
      <c r="F84" s="20"/>
      <c r="G84" s="20"/>
      <c r="H84" s="70"/>
      <c r="I84" s="70"/>
    </row>
    <row r="85" spans="1:9" ht="16.5" thickBot="1">
      <c r="B85" s="56"/>
      <c r="C85" s="57"/>
      <c r="D85" s="20"/>
      <c r="E85" s="20"/>
      <c r="F85" s="20"/>
      <c r="G85" s="20"/>
      <c r="H85" s="20"/>
      <c r="I85" s="20"/>
    </row>
    <row r="86" spans="1:9" ht="16.5" thickBot="1">
      <c r="B86" s="56"/>
      <c r="C86" s="57"/>
      <c r="D86" s="20"/>
      <c r="E86" s="20"/>
      <c r="F86" s="20"/>
      <c r="G86" s="20"/>
      <c r="H86" s="20"/>
      <c r="I86" s="20"/>
    </row>
    <row r="87" spans="1:9" ht="16.5" thickBot="1">
      <c r="B87" s="56"/>
      <c r="C87" s="57"/>
      <c r="D87" s="20"/>
      <c r="E87" s="20"/>
      <c r="F87" s="20"/>
      <c r="G87" s="20"/>
      <c r="H87" s="20"/>
      <c r="I87" s="20"/>
    </row>
    <row r="88" spans="1:9" ht="16.5" thickBot="1">
      <c r="B88" s="56"/>
      <c r="C88" s="57"/>
      <c r="D88" s="20"/>
      <c r="E88" s="20"/>
      <c r="F88" s="20"/>
      <c r="G88" s="20"/>
      <c r="H88" s="20"/>
      <c r="I88" s="20"/>
    </row>
    <row r="89" spans="1:9" ht="16.5" thickBot="1">
      <c r="B89" s="56"/>
      <c r="C89" s="57"/>
      <c r="D89" s="20"/>
      <c r="E89" s="20"/>
      <c r="F89" s="20"/>
      <c r="G89" s="20"/>
      <c r="H89" s="20"/>
      <c r="I89" s="20"/>
    </row>
    <row r="90" spans="1:9" ht="16.5" thickBot="1">
      <c r="B90" s="56"/>
      <c r="C90" s="57"/>
      <c r="D90" s="20"/>
      <c r="E90" s="20"/>
      <c r="F90" s="20"/>
      <c r="G90" s="20"/>
      <c r="H90" s="20"/>
      <c r="I90" s="20"/>
    </row>
    <row r="91" spans="1:9" ht="16.5" thickBot="1">
      <c r="B91" s="56"/>
      <c r="C91" s="57"/>
      <c r="D91" s="20"/>
      <c r="E91" s="20"/>
      <c r="F91" s="20"/>
      <c r="G91" s="20"/>
      <c r="H91" s="20"/>
      <c r="I91" s="20"/>
    </row>
    <row r="92" spans="1:9" ht="16.5" thickBot="1">
      <c r="B92" s="56"/>
      <c r="C92" s="57"/>
      <c r="D92" s="20"/>
      <c r="E92" s="20"/>
      <c r="F92" s="20"/>
      <c r="G92" s="20"/>
      <c r="H92" s="20"/>
      <c r="I92" s="20"/>
    </row>
    <row r="93" spans="1:9" ht="16.5" thickBot="1">
      <c r="B93" s="56"/>
      <c r="C93" s="57"/>
      <c r="D93" s="20"/>
      <c r="E93" s="20"/>
      <c r="F93" s="20"/>
      <c r="G93" s="20"/>
      <c r="H93" s="20"/>
      <c r="I93" s="20"/>
    </row>
    <row r="94" spans="1:9" ht="18.75" customHeight="1" thickBot="1">
      <c r="B94" s="56"/>
      <c r="C94" s="57"/>
      <c r="D94" s="20"/>
      <c r="E94" s="20"/>
      <c r="F94" s="20"/>
      <c r="G94" s="20"/>
      <c r="H94" s="20"/>
      <c r="I94" s="20"/>
    </row>
    <row r="95" spans="1:9" ht="23.25" customHeight="1" thickBot="1">
      <c r="B95" s="56"/>
      <c r="C95" s="57"/>
      <c r="D95" s="20"/>
      <c r="E95" s="20"/>
      <c r="F95" s="20"/>
      <c r="G95" s="20"/>
      <c r="H95" s="20"/>
      <c r="I95" s="20"/>
    </row>
    <row r="96" spans="1:9" ht="23.25" customHeight="1" thickBot="1">
      <c r="B96" s="56"/>
      <c r="C96" s="57"/>
      <c r="D96" s="20"/>
      <c r="E96" s="20"/>
      <c r="F96" s="20"/>
      <c r="G96" s="20"/>
      <c r="H96" s="20"/>
      <c r="I96" s="20"/>
    </row>
    <row r="97" spans="2:9" ht="26.25" customHeight="1" thickBot="1">
      <c r="B97" s="56"/>
      <c r="C97" s="57"/>
      <c r="D97" s="20"/>
      <c r="E97" s="20"/>
      <c r="F97" s="20"/>
      <c r="G97" s="20"/>
      <c r="H97" s="20"/>
      <c r="I97" s="20"/>
    </row>
    <row r="98" spans="2:9" ht="16.5" customHeight="1" thickBot="1">
      <c r="B98" s="56"/>
      <c r="C98" s="57"/>
      <c r="D98" s="20"/>
      <c r="E98" s="20"/>
      <c r="F98" s="20"/>
      <c r="G98" s="20"/>
      <c r="H98" s="20"/>
      <c r="I98" s="20"/>
    </row>
    <row r="99" spans="2:9" ht="16.5" customHeight="1" thickBot="1">
      <c r="B99" s="56"/>
      <c r="C99" s="57"/>
      <c r="D99" s="20"/>
      <c r="E99" s="20"/>
      <c r="F99" s="20"/>
      <c r="G99" s="20"/>
      <c r="H99" s="20"/>
      <c r="I99" s="20"/>
    </row>
    <row r="100" spans="2:9" ht="18" customHeight="1" thickBot="1">
      <c r="B100" s="56"/>
      <c r="C100" s="57"/>
      <c r="D100" s="20"/>
      <c r="E100" s="20"/>
      <c r="F100" s="20"/>
      <c r="G100" s="20"/>
      <c r="H100" s="20"/>
      <c r="I100" s="20"/>
    </row>
    <row r="101" spans="2:9" ht="16.5" customHeight="1" thickBot="1">
      <c r="B101" s="56"/>
      <c r="C101" s="57"/>
      <c r="D101" s="20"/>
      <c r="E101" s="20"/>
      <c r="F101" s="20"/>
      <c r="G101" s="20"/>
      <c r="H101" s="20"/>
      <c r="I101" s="20"/>
    </row>
    <row r="102" spans="2:9" ht="18.75" customHeight="1" thickBot="1">
      <c r="B102" s="56"/>
      <c r="C102" s="57"/>
      <c r="D102" s="20"/>
      <c r="E102" s="20"/>
      <c r="F102" s="20"/>
      <c r="G102" s="20"/>
      <c r="H102" s="20"/>
      <c r="I102" s="20"/>
    </row>
    <row r="103" spans="2:9" ht="16.5" customHeight="1" thickBot="1">
      <c r="B103" s="56"/>
      <c r="C103" s="57"/>
      <c r="D103" s="20"/>
      <c r="E103" s="20"/>
      <c r="F103" s="20"/>
      <c r="G103" s="20"/>
      <c r="H103" s="20"/>
      <c r="I103" s="20"/>
    </row>
    <row r="104" spans="2:9" ht="21" customHeight="1" thickBot="1">
      <c r="B104" s="56"/>
      <c r="C104" s="57"/>
      <c r="D104" s="20"/>
      <c r="E104" s="20"/>
      <c r="F104" s="20"/>
      <c r="G104" s="20"/>
      <c r="H104" s="20"/>
      <c r="I104" s="20"/>
    </row>
    <row r="105" spans="2:9" ht="21" customHeight="1" thickBot="1">
      <c r="B105" s="56"/>
      <c r="C105" s="57"/>
      <c r="D105" s="20"/>
      <c r="E105" s="20"/>
      <c r="F105" s="20"/>
      <c r="G105" s="20"/>
      <c r="H105" s="20"/>
      <c r="I105" s="20"/>
    </row>
    <row r="106" spans="2:9" ht="21" customHeight="1" thickBot="1">
      <c r="B106" s="56"/>
      <c r="C106" s="57"/>
      <c r="D106" s="20"/>
      <c r="E106" s="20"/>
      <c r="F106" s="20"/>
      <c r="G106" s="20"/>
      <c r="H106" s="20"/>
      <c r="I106" s="20"/>
    </row>
    <row r="107" spans="2:9" ht="21" customHeight="1" thickBot="1">
      <c r="B107" s="56"/>
      <c r="C107" s="57"/>
      <c r="D107" s="20"/>
      <c r="E107" s="20"/>
      <c r="F107" s="20"/>
      <c r="G107" s="20"/>
      <c r="H107" s="20"/>
      <c r="I107" s="20"/>
    </row>
    <row r="108" spans="2:9" ht="21" customHeight="1" thickBot="1">
      <c r="B108" s="56"/>
      <c r="C108" s="57"/>
      <c r="D108" s="20"/>
      <c r="E108" s="20"/>
      <c r="F108" s="20"/>
      <c r="G108" s="20"/>
      <c r="H108" s="20"/>
      <c r="I108" s="20"/>
    </row>
    <row r="109" spans="2:9" ht="21" customHeight="1" thickBot="1">
      <c r="B109" s="56"/>
      <c r="C109" s="57"/>
      <c r="D109" s="20"/>
      <c r="E109" s="20"/>
      <c r="F109" s="20"/>
      <c r="G109" s="20"/>
      <c r="H109" s="20"/>
      <c r="I109" s="20"/>
    </row>
    <row r="110" spans="2:9" ht="21" customHeight="1" thickBot="1">
      <c r="B110" s="56"/>
      <c r="C110" s="57"/>
      <c r="D110" s="20"/>
      <c r="E110" s="20"/>
      <c r="F110" s="20"/>
      <c r="G110" s="20"/>
      <c r="H110" s="20"/>
      <c r="I110" s="20"/>
    </row>
    <row r="111" spans="2:9" ht="16.5" thickBot="1">
      <c r="B111" s="56"/>
      <c r="C111" s="57"/>
      <c r="D111" s="20"/>
      <c r="E111" s="20"/>
      <c r="F111" s="20"/>
      <c r="G111" s="20"/>
      <c r="H111" s="20"/>
      <c r="I111" s="20"/>
    </row>
    <row r="112" spans="2:9" ht="15.75">
      <c r="B112" s="56"/>
      <c r="C112" s="57"/>
      <c r="D112" s="20"/>
      <c r="E112" s="20"/>
      <c r="F112" s="20"/>
      <c r="G112" s="20"/>
      <c r="H112" s="20"/>
      <c r="I112" s="20"/>
    </row>
  </sheetData>
  <mergeCells count="9">
    <mergeCell ref="E3:E4"/>
    <mergeCell ref="F3:F4"/>
    <mergeCell ref="G3:G4"/>
    <mergeCell ref="H3:I3"/>
    <mergeCell ref="A1:C1"/>
    <mergeCell ref="A3:A4"/>
    <mergeCell ref="B3:B4"/>
    <mergeCell ref="C3:C4"/>
    <mergeCell ref="D3:D4"/>
  </mergeCells>
  <printOptions horizontalCentered="1"/>
  <pageMargins left="0.17" right="0.17" top="1.3" bottom="0.59" header="0.64" footer="0.31496062992126"/>
  <pageSetup paperSize="5" scale="36" fitToHeight="0" orientation="landscape" r:id="rId1"/>
  <headerFooter>
    <oddHeader>&amp;L&amp;"Nyala,Negrita"&amp;12&amp;K06-006     MINISTERIO DE INTERIOR Y POLICIA&amp;"Nyala,Normal" &amp;C&amp;"-,Negrita"&amp;12&amp;K06-002
&amp;"Nyala,Negrita"&amp;13&amp;K03-030INFORME MENSUAL 
INFORMACION ESTADISTICA  &amp;R&amp;"Nyala,Negrita"&amp;12&amp;KC00000 AÑO 2020</oddHeader>
    <oddFooter>&amp;C&amp;"-,Negrita"Dirección de Planificación y Desarrollo / Departamento de Estadísticas 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K47"/>
  <sheetViews>
    <sheetView zoomScale="98" zoomScaleNormal="98" zoomScalePageLayoutView="70" workbookViewId="0">
      <pane xSplit="1" ySplit="4" topLeftCell="B5" activePane="bottomRight" state="frozen"/>
      <selection pane="topRight" activeCell="B1" sqref="B1"/>
      <selection pane="bottomLeft" activeCell="A8" sqref="A8"/>
      <selection pane="bottomRight" activeCell="F3" sqref="F3:F4"/>
    </sheetView>
  </sheetViews>
  <sheetFormatPr baseColWidth="10" defaultColWidth="11.42578125" defaultRowHeight="15"/>
  <cols>
    <col min="1" max="1" width="4.5703125" customWidth="1"/>
    <col min="2" max="2" width="12.42578125" customWidth="1"/>
    <col min="3" max="3" width="5.28515625" customWidth="1"/>
    <col min="4" max="4" width="8.85546875" customWidth="1"/>
    <col min="5" max="5" width="12.140625" customWidth="1"/>
    <col min="6" max="6" width="16" customWidth="1"/>
    <col min="7" max="7" width="14.85546875" customWidth="1"/>
    <col min="8" max="8" width="14.28515625" customWidth="1"/>
    <col min="9" max="9" width="17.42578125" customWidth="1"/>
    <col min="10" max="10" width="18.85546875" customWidth="1"/>
    <col min="11" max="11" width="22.42578125" customWidth="1"/>
  </cols>
  <sheetData>
    <row r="1" spans="1:11" ht="18.75" customHeight="1">
      <c r="A1" s="112" t="s">
        <v>311</v>
      </c>
      <c r="B1" s="112"/>
      <c r="C1" s="112"/>
    </row>
    <row r="2" spans="1:11" ht="18.75" customHeight="1">
      <c r="A2" s="78"/>
      <c r="B2" s="78"/>
      <c r="C2" s="78"/>
    </row>
    <row r="3" spans="1:11" ht="26.25" customHeight="1">
      <c r="A3" s="98" t="s">
        <v>15</v>
      </c>
      <c r="B3" s="100" t="s">
        <v>208</v>
      </c>
      <c r="C3" s="100" t="s">
        <v>209</v>
      </c>
      <c r="D3" s="100" t="s">
        <v>146</v>
      </c>
      <c r="E3" s="100" t="s">
        <v>20</v>
      </c>
      <c r="F3" s="100" t="s">
        <v>21</v>
      </c>
      <c r="G3" s="100" t="s">
        <v>25</v>
      </c>
      <c r="H3" s="100" t="s">
        <v>26</v>
      </c>
      <c r="I3" s="102" t="s">
        <v>27</v>
      </c>
      <c r="J3" s="103"/>
      <c r="K3" s="104"/>
    </row>
    <row r="4" spans="1:11" ht="27" customHeight="1" thickBot="1">
      <c r="A4" s="99"/>
      <c r="B4" s="99"/>
      <c r="C4" s="99"/>
      <c r="D4" s="101"/>
      <c r="E4" s="101"/>
      <c r="F4" s="101"/>
      <c r="G4" s="101"/>
      <c r="H4" s="101"/>
      <c r="I4" s="10" t="s">
        <v>28</v>
      </c>
      <c r="J4" s="10" t="s">
        <v>29</v>
      </c>
      <c r="K4" s="11" t="s">
        <v>30</v>
      </c>
    </row>
    <row r="5" spans="1:11" ht="30.75" customHeight="1" thickBot="1">
      <c r="A5" s="12">
        <v>1</v>
      </c>
      <c r="B5" s="22">
        <v>45413</v>
      </c>
      <c r="C5" s="23"/>
      <c r="D5" s="23" t="s">
        <v>39</v>
      </c>
      <c r="E5" s="23" t="s">
        <v>113</v>
      </c>
      <c r="F5" s="23" t="s">
        <v>114</v>
      </c>
      <c r="G5" s="23"/>
      <c r="H5" s="23"/>
      <c r="I5" s="23"/>
      <c r="J5" s="23"/>
      <c r="K5" s="24"/>
    </row>
    <row r="6" spans="1:11" ht="27" customHeight="1" thickBot="1">
      <c r="A6" s="12">
        <v>2</v>
      </c>
      <c r="B6" s="22">
        <v>45413</v>
      </c>
      <c r="C6" s="23"/>
      <c r="D6" s="23" t="s">
        <v>39</v>
      </c>
      <c r="E6" s="23" t="s">
        <v>113</v>
      </c>
      <c r="F6" s="23" t="s">
        <v>114</v>
      </c>
      <c r="G6" s="23"/>
      <c r="H6" s="23"/>
      <c r="I6" s="23"/>
      <c r="J6" s="23"/>
      <c r="K6" s="24"/>
    </row>
    <row r="7" spans="1:11" ht="24.75" customHeight="1" thickBot="1">
      <c r="A7" s="12">
        <v>3</v>
      </c>
      <c r="B7" s="22">
        <v>45413</v>
      </c>
      <c r="C7" s="23"/>
      <c r="D7" s="23" t="s">
        <v>39</v>
      </c>
      <c r="E7" s="23" t="s">
        <v>113</v>
      </c>
      <c r="F7" s="23" t="s">
        <v>114</v>
      </c>
      <c r="G7" s="23"/>
      <c r="H7" s="23"/>
      <c r="I7" s="23"/>
      <c r="J7" s="23"/>
      <c r="K7" s="24"/>
    </row>
    <row r="8" spans="1:11" ht="24" customHeight="1">
      <c r="A8" s="12">
        <v>4</v>
      </c>
      <c r="B8" s="22">
        <v>45414</v>
      </c>
      <c r="C8" s="23"/>
      <c r="D8" s="23" t="s">
        <v>39</v>
      </c>
      <c r="E8" s="23" t="s">
        <v>113</v>
      </c>
      <c r="F8" s="23" t="s">
        <v>114</v>
      </c>
      <c r="G8" s="23"/>
      <c r="H8" s="23"/>
      <c r="I8" s="23"/>
      <c r="J8" s="23"/>
      <c r="K8" s="24"/>
    </row>
    <row r="9" spans="1:11" ht="28.5" customHeight="1">
      <c r="A9" s="12">
        <v>5</v>
      </c>
      <c r="B9" s="25">
        <v>45414</v>
      </c>
      <c r="C9" s="21"/>
      <c r="D9" s="20" t="s">
        <v>39</v>
      </c>
      <c r="E9" s="20" t="s">
        <v>113</v>
      </c>
      <c r="F9" s="20" t="s">
        <v>114</v>
      </c>
      <c r="G9" s="20"/>
      <c r="H9" s="20"/>
      <c r="I9" s="20"/>
      <c r="J9" s="20"/>
      <c r="K9" s="26"/>
    </row>
    <row r="10" spans="1:11" ht="29.25" customHeight="1">
      <c r="A10" s="12">
        <v>6</v>
      </c>
      <c r="B10" s="25">
        <v>45414</v>
      </c>
      <c r="C10" s="21"/>
      <c r="D10" s="20" t="s">
        <v>39</v>
      </c>
      <c r="E10" s="20" t="s">
        <v>113</v>
      </c>
      <c r="F10" s="20" t="s">
        <v>114</v>
      </c>
      <c r="G10" s="20"/>
      <c r="H10" s="20"/>
      <c r="I10" s="20"/>
      <c r="J10" s="20"/>
      <c r="K10" s="26"/>
    </row>
    <row r="11" spans="1:11" ht="27" customHeight="1">
      <c r="A11" s="12">
        <v>7</v>
      </c>
      <c r="B11" s="25">
        <v>45415</v>
      </c>
      <c r="C11" s="21"/>
      <c r="D11" s="20" t="s">
        <v>39</v>
      </c>
      <c r="E11" s="20" t="s">
        <v>113</v>
      </c>
      <c r="F11" s="20" t="s">
        <v>114</v>
      </c>
      <c r="G11" s="20"/>
      <c r="H11" s="20"/>
      <c r="I11" s="20"/>
      <c r="J11" s="20"/>
      <c r="K11" s="26"/>
    </row>
    <row r="12" spans="1:11" ht="32.25" customHeight="1">
      <c r="A12" s="12">
        <v>8</v>
      </c>
      <c r="B12" s="25">
        <v>45415</v>
      </c>
      <c r="C12" s="21"/>
      <c r="D12" s="20" t="s">
        <v>39</v>
      </c>
      <c r="E12" s="20" t="s">
        <v>113</v>
      </c>
      <c r="F12" s="20" t="s">
        <v>114</v>
      </c>
      <c r="G12" s="20"/>
      <c r="H12" s="20"/>
      <c r="I12" s="20"/>
      <c r="J12" s="20"/>
      <c r="K12" s="26"/>
    </row>
    <row r="13" spans="1:11" ht="32.25" customHeight="1">
      <c r="A13" s="12">
        <v>9</v>
      </c>
      <c r="B13" s="25">
        <v>45415</v>
      </c>
      <c r="C13" s="21"/>
      <c r="D13" s="20" t="s">
        <v>39</v>
      </c>
      <c r="E13" s="20" t="s">
        <v>113</v>
      </c>
      <c r="F13" s="20" t="s">
        <v>114</v>
      </c>
      <c r="G13" s="20"/>
      <c r="H13" s="20"/>
      <c r="I13" s="20"/>
      <c r="J13" s="20"/>
      <c r="K13" s="26"/>
    </row>
    <row r="14" spans="1:11" ht="32.25" customHeight="1">
      <c r="A14" s="12">
        <v>10</v>
      </c>
      <c r="B14" s="25">
        <v>45415</v>
      </c>
      <c r="C14" s="21"/>
      <c r="D14" s="20" t="s">
        <v>39</v>
      </c>
      <c r="E14" s="20" t="s">
        <v>113</v>
      </c>
      <c r="F14" s="20" t="s">
        <v>114</v>
      </c>
      <c r="G14" s="20"/>
      <c r="H14" s="20"/>
      <c r="I14" s="20"/>
      <c r="J14" s="20"/>
      <c r="K14" s="26"/>
    </row>
    <row r="15" spans="1:11" ht="24.75" customHeight="1">
      <c r="A15" s="12">
        <v>11</v>
      </c>
      <c r="B15" s="25">
        <v>45418</v>
      </c>
      <c r="C15" s="21"/>
      <c r="D15" s="20" t="s">
        <v>39</v>
      </c>
      <c r="E15" s="20" t="s">
        <v>113</v>
      </c>
      <c r="F15" s="20" t="s">
        <v>114</v>
      </c>
      <c r="G15" s="20"/>
      <c r="H15" s="20"/>
      <c r="I15" s="20"/>
      <c r="J15" s="20"/>
      <c r="K15" s="26"/>
    </row>
    <row r="16" spans="1:11" ht="27" customHeight="1">
      <c r="A16" s="12">
        <v>12</v>
      </c>
      <c r="B16" s="25">
        <v>45418</v>
      </c>
      <c r="C16" s="21"/>
      <c r="D16" s="20" t="s">
        <v>39</v>
      </c>
      <c r="E16" s="20" t="s">
        <v>113</v>
      </c>
      <c r="F16" s="20" t="s">
        <v>114</v>
      </c>
      <c r="G16" s="20"/>
      <c r="H16" s="20"/>
      <c r="I16" s="20"/>
      <c r="J16" s="20"/>
      <c r="K16" s="26"/>
    </row>
    <row r="17" spans="1:11" ht="25.5" customHeight="1">
      <c r="A17" s="12">
        <v>13</v>
      </c>
      <c r="B17" s="25">
        <v>45418</v>
      </c>
      <c r="C17" s="21"/>
      <c r="D17" s="20" t="s">
        <v>33</v>
      </c>
      <c r="E17" s="20" t="s">
        <v>113</v>
      </c>
      <c r="F17" s="20" t="s">
        <v>114</v>
      </c>
      <c r="G17" s="20"/>
      <c r="H17" s="20"/>
      <c r="I17" s="20"/>
      <c r="J17" s="20"/>
      <c r="K17" s="26"/>
    </row>
    <row r="18" spans="1:11" ht="22.5" customHeight="1">
      <c r="A18" s="12">
        <v>14</v>
      </c>
      <c r="B18" s="25">
        <v>45419</v>
      </c>
      <c r="C18" s="21"/>
      <c r="D18" s="20" t="s">
        <v>39</v>
      </c>
      <c r="E18" s="20" t="s">
        <v>210</v>
      </c>
      <c r="F18" s="20" t="s">
        <v>211</v>
      </c>
      <c r="G18" s="20"/>
      <c r="H18" s="20"/>
      <c r="I18" s="20"/>
      <c r="J18" s="20"/>
      <c r="K18" s="26"/>
    </row>
    <row r="19" spans="1:11" ht="21.75" customHeight="1">
      <c r="A19" s="12">
        <v>15</v>
      </c>
      <c r="B19" s="25">
        <v>45419</v>
      </c>
      <c r="C19" s="21"/>
      <c r="D19" s="20" t="s">
        <v>39</v>
      </c>
      <c r="E19" s="20" t="s">
        <v>113</v>
      </c>
      <c r="F19" s="20" t="s">
        <v>114</v>
      </c>
      <c r="G19" s="20"/>
      <c r="H19" s="20"/>
      <c r="I19" s="20"/>
      <c r="J19" s="20"/>
      <c r="K19" s="26"/>
    </row>
    <row r="20" spans="1:11">
      <c r="A20" s="12">
        <v>16</v>
      </c>
      <c r="B20" s="25">
        <v>45420</v>
      </c>
      <c r="C20" s="21"/>
      <c r="D20" s="20" t="s">
        <v>39</v>
      </c>
      <c r="E20" s="20" t="s">
        <v>113</v>
      </c>
      <c r="F20" s="20" t="s">
        <v>114</v>
      </c>
      <c r="G20" s="20"/>
      <c r="H20" s="20"/>
      <c r="I20" s="20"/>
      <c r="J20" s="20"/>
      <c r="K20" s="26"/>
    </row>
    <row r="21" spans="1:11">
      <c r="A21" s="12">
        <v>17</v>
      </c>
      <c r="B21" s="25">
        <v>45420</v>
      </c>
      <c r="C21" s="21"/>
      <c r="D21" s="20" t="s">
        <v>39</v>
      </c>
      <c r="E21" s="20" t="s">
        <v>113</v>
      </c>
      <c r="F21" s="20" t="s">
        <v>114</v>
      </c>
      <c r="G21" s="20"/>
      <c r="H21" s="20"/>
      <c r="I21" s="20"/>
      <c r="J21" s="20"/>
      <c r="K21" s="26"/>
    </row>
    <row r="22" spans="1:11">
      <c r="A22" s="12">
        <v>18</v>
      </c>
      <c r="B22" s="25">
        <v>45420</v>
      </c>
      <c r="C22" s="21"/>
      <c r="D22" s="20" t="s">
        <v>39</v>
      </c>
      <c r="E22" s="20" t="s">
        <v>113</v>
      </c>
      <c r="F22" s="20" t="s">
        <v>114</v>
      </c>
      <c r="G22" s="20"/>
      <c r="H22" s="20"/>
      <c r="I22" s="20"/>
      <c r="J22" s="20"/>
      <c r="K22" s="26"/>
    </row>
    <row r="23" spans="1:11">
      <c r="A23" s="12">
        <v>19</v>
      </c>
      <c r="B23" s="25">
        <v>45420</v>
      </c>
      <c r="C23" s="21"/>
      <c r="D23" s="20" t="s">
        <v>39</v>
      </c>
      <c r="E23" s="20" t="s">
        <v>113</v>
      </c>
      <c r="F23" s="20" t="s">
        <v>114</v>
      </c>
      <c r="G23" s="20"/>
      <c r="H23" s="20"/>
      <c r="I23" s="20"/>
      <c r="J23" s="20"/>
      <c r="K23" s="26"/>
    </row>
    <row r="24" spans="1:11">
      <c r="A24" s="12">
        <v>20</v>
      </c>
      <c r="B24" s="25">
        <v>45420</v>
      </c>
      <c r="C24" s="21"/>
      <c r="D24" s="20" t="s">
        <v>39</v>
      </c>
      <c r="E24" s="20" t="s">
        <v>113</v>
      </c>
      <c r="F24" s="20" t="s">
        <v>114</v>
      </c>
      <c r="G24" s="20"/>
      <c r="H24" s="20"/>
      <c r="I24" s="20"/>
      <c r="J24" s="20"/>
      <c r="K24" s="26"/>
    </row>
    <row r="25" spans="1:11">
      <c r="A25" s="12">
        <v>21</v>
      </c>
      <c r="B25" s="25">
        <v>45420</v>
      </c>
      <c r="C25" s="21"/>
      <c r="D25" s="20" t="s">
        <v>39</v>
      </c>
      <c r="E25" s="20" t="s">
        <v>113</v>
      </c>
      <c r="F25" s="20" t="s">
        <v>114</v>
      </c>
      <c r="G25" s="20"/>
      <c r="H25" s="20"/>
      <c r="I25" s="20"/>
      <c r="J25" s="20"/>
      <c r="K25" s="26"/>
    </row>
    <row r="26" spans="1:11">
      <c r="A26" s="12">
        <v>22</v>
      </c>
      <c r="B26" s="25">
        <v>45425</v>
      </c>
      <c r="C26" s="21"/>
      <c r="D26" s="20" t="s">
        <v>39</v>
      </c>
      <c r="E26" s="20" t="s">
        <v>113</v>
      </c>
      <c r="F26" s="20" t="s">
        <v>114</v>
      </c>
      <c r="G26" s="20"/>
      <c r="H26" s="20"/>
      <c r="I26" s="20"/>
      <c r="J26" s="20"/>
      <c r="K26" s="26"/>
    </row>
    <row r="27" spans="1:11">
      <c r="A27" s="12">
        <v>23</v>
      </c>
      <c r="B27" s="25">
        <v>45425</v>
      </c>
      <c r="C27" s="21"/>
      <c r="D27" s="20" t="s">
        <v>39</v>
      </c>
      <c r="E27" s="20" t="s">
        <v>113</v>
      </c>
      <c r="F27" s="20" t="s">
        <v>114</v>
      </c>
      <c r="G27" s="20"/>
      <c r="H27" s="20"/>
      <c r="I27" s="20"/>
      <c r="J27" s="20"/>
      <c r="K27" s="26"/>
    </row>
    <row r="28" spans="1:11">
      <c r="A28" s="12">
        <v>24</v>
      </c>
      <c r="B28" s="25">
        <v>45425</v>
      </c>
      <c r="C28" s="21"/>
      <c r="D28" s="20" t="s">
        <v>39</v>
      </c>
      <c r="E28" s="20" t="s">
        <v>113</v>
      </c>
      <c r="F28" s="20" t="s">
        <v>114</v>
      </c>
      <c r="G28" s="20"/>
      <c r="H28" s="20"/>
      <c r="I28" s="20"/>
      <c r="J28" s="20"/>
      <c r="K28" s="26"/>
    </row>
    <row r="29" spans="1:11">
      <c r="A29" s="12">
        <v>25</v>
      </c>
      <c r="B29" s="25">
        <v>45429</v>
      </c>
      <c r="C29" s="21"/>
      <c r="D29" s="20" t="s">
        <v>39</v>
      </c>
      <c r="E29" s="20" t="s">
        <v>113</v>
      </c>
      <c r="F29" s="20" t="s">
        <v>114</v>
      </c>
      <c r="G29" s="20"/>
      <c r="H29" s="20"/>
      <c r="I29" s="20"/>
      <c r="J29" s="20"/>
      <c r="K29" s="26"/>
    </row>
    <row r="30" spans="1:11">
      <c r="A30" s="12">
        <v>26</v>
      </c>
      <c r="B30" s="25">
        <v>45432</v>
      </c>
      <c r="C30" s="21"/>
      <c r="D30" s="20" t="s">
        <v>39</v>
      </c>
      <c r="E30" s="20" t="s">
        <v>210</v>
      </c>
      <c r="F30" s="20" t="s">
        <v>211</v>
      </c>
      <c r="G30" s="20"/>
      <c r="H30" s="20"/>
      <c r="I30" s="20"/>
      <c r="J30" s="20"/>
      <c r="K30" s="26"/>
    </row>
    <row r="31" spans="1:11">
      <c r="A31" s="12">
        <v>27</v>
      </c>
      <c r="B31" s="25">
        <v>45433</v>
      </c>
      <c r="C31" s="21"/>
      <c r="D31" s="20" t="s">
        <v>39</v>
      </c>
      <c r="E31" s="20" t="s">
        <v>210</v>
      </c>
      <c r="F31" s="20" t="s">
        <v>211</v>
      </c>
      <c r="G31" s="20"/>
      <c r="H31" s="20"/>
      <c r="I31" s="20"/>
      <c r="J31" s="20"/>
      <c r="K31" s="26"/>
    </row>
    <row r="32" spans="1:11">
      <c r="A32" s="12">
        <v>28</v>
      </c>
      <c r="B32" s="25">
        <v>45433</v>
      </c>
      <c r="C32" s="21"/>
      <c r="D32" s="20" t="s">
        <v>39</v>
      </c>
      <c r="E32" s="20" t="s">
        <v>113</v>
      </c>
      <c r="F32" s="20" t="s">
        <v>114</v>
      </c>
      <c r="G32" s="20"/>
      <c r="H32" s="20"/>
      <c r="I32" s="20"/>
      <c r="J32" s="20"/>
      <c r="K32" s="26"/>
    </row>
    <row r="33" spans="1:11">
      <c r="A33" s="12">
        <v>29</v>
      </c>
      <c r="B33" s="25">
        <v>45433</v>
      </c>
      <c r="C33" s="21"/>
      <c r="D33" s="20" t="s">
        <v>39</v>
      </c>
      <c r="E33" s="20" t="s">
        <v>113</v>
      </c>
      <c r="F33" s="20" t="s">
        <v>114</v>
      </c>
      <c r="G33" s="20"/>
      <c r="H33" s="20"/>
      <c r="I33" s="20"/>
      <c r="J33" s="20"/>
      <c r="K33" s="26"/>
    </row>
    <row r="34" spans="1:11">
      <c r="A34" s="12">
        <v>30</v>
      </c>
      <c r="B34" s="25">
        <v>45433</v>
      </c>
      <c r="C34" s="21"/>
      <c r="D34" s="20" t="s">
        <v>39</v>
      </c>
      <c r="E34" s="20" t="s">
        <v>212</v>
      </c>
      <c r="F34" s="20" t="s">
        <v>213</v>
      </c>
      <c r="G34" s="20"/>
      <c r="H34" s="20"/>
      <c r="I34" s="20"/>
      <c r="J34" s="20"/>
      <c r="K34" s="26"/>
    </row>
    <row r="35" spans="1:11">
      <c r="A35" s="12">
        <v>31</v>
      </c>
      <c r="B35" s="25">
        <v>45434</v>
      </c>
      <c r="C35" s="21"/>
      <c r="D35" s="20" t="s">
        <v>39</v>
      </c>
      <c r="E35" s="20" t="s">
        <v>113</v>
      </c>
      <c r="F35" s="20" t="s">
        <v>114</v>
      </c>
      <c r="G35" s="20"/>
      <c r="H35" s="20"/>
      <c r="I35" s="20"/>
      <c r="J35" s="20"/>
      <c r="K35" s="26"/>
    </row>
    <row r="36" spans="1:11">
      <c r="A36" s="12">
        <v>32</v>
      </c>
      <c r="B36" s="25">
        <v>45434</v>
      </c>
      <c r="C36" s="21"/>
      <c r="D36" s="20" t="s">
        <v>39</v>
      </c>
      <c r="E36" s="20" t="s">
        <v>113</v>
      </c>
      <c r="F36" s="20" t="s">
        <v>114</v>
      </c>
      <c r="G36" s="20"/>
      <c r="H36" s="20"/>
      <c r="I36" s="20"/>
      <c r="J36" s="20"/>
      <c r="K36" s="26"/>
    </row>
    <row r="37" spans="1:11">
      <c r="A37" s="12">
        <v>33</v>
      </c>
      <c r="B37" s="25">
        <v>45434</v>
      </c>
      <c r="C37" s="21"/>
      <c r="D37" s="20" t="s">
        <v>39</v>
      </c>
      <c r="E37" s="20" t="s">
        <v>113</v>
      </c>
      <c r="F37" s="20" t="s">
        <v>114</v>
      </c>
      <c r="G37" s="20"/>
      <c r="H37" s="20"/>
      <c r="I37" s="20"/>
      <c r="J37" s="20"/>
      <c r="K37" s="26"/>
    </row>
    <row r="38" spans="1:11">
      <c r="A38" s="12">
        <v>34</v>
      </c>
      <c r="B38" s="25">
        <v>45434</v>
      </c>
      <c r="C38" s="21"/>
      <c r="D38" s="20" t="s">
        <v>39</v>
      </c>
      <c r="E38" s="20" t="s">
        <v>113</v>
      </c>
      <c r="F38" s="20" t="s">
        <v>114</v>
      </c>
      <c r="G38" s="20"/>
      <c r="H38" s="20"/>
      <c r="I38" s="20"/>
      <c r="J38" s="20"/>
      <c r="K38" s="26"/>
    </row>
    <row r="39" spans="1:11">
      <c r="A39" s="12">
        <v>35</v>
      </c>
      <c r="B39" s="25">
        <v>45435</v>
      </c>
      <c r="C39" s="21"/>
      <c r="D39" s="20" t="s">
        <v>39</v>
      </c>
      <c r="E39" s="20" t="s">
        <v>113</v>
      </c>
      <c r="F39" s="20" t="s">
        <v>114</v>
      </c>
      <c r="G39" s="20"/>
      <c r="H39" s="20"/>
      <c r="I39" s="20"/>
      <c r="J39" s="20"/>
      <c r="K39" s="26"/>
    </row>
    <row r="40" spans="1:11">
      <c r="A40" s="12">
        <v>36</v>
      </c>
      <c r="B40" s="25">
        <v>45440</v>
      </c>
      <c r="C40" s="21"/>
      <c r="D40" s="20" t="s">
        <v>39</v>
      </c>
      <c r="E40" s="20" t="s">
        <v>113</v>
      </c>
      <c r="F40" s="20" t="s">
        <v>114</v>
      </c>
      <c r="G40" s="20"/>
      <c r="H40" s="20"/>
      <c r="I40" s="20"/>
      <c r="J40" s="20"/>
      <c r="K40" s="26"/>
    </row>
    <row r="41" spans="1:11">
      <c r="A41" s="12">
        <v>37</v>
      </c>
      <c r="B41" s="25">
        <v>45441</v>
      </c>
      <c r="C41" s="21"/>
      <c r="D41" s="20"/>
      <c r="E41" s="20" t="s">
        <v>210</v>
      </c>
      <c r="F41" s="20" t="s">
        <v>211</v>
      </c>
      <c r="G41" s="20"/>
      <c r="H41" s="20"/>
      <c r="I41" s="20"/>
      <c r="J41" s="20"/>
      <c r="K41" s="26"/>
    </row>
    <row r="42" spans="1:11">
      <c r="A42" s="12">
        <v>38</v>
      </c>
      <c r="B42" s="25"/>
      <c r="C42" s="21"/>
      <c r="D42" s="20"/>
      <c r="E42" s="20"/>
      <c r="F42" s="20"/>
      <c r="G42" s="20"/>
      <c r="H42" s="20"/>
      <c r="I42" s="20"/>
      <c r="J42" s="20"/>
      <c r="K42" s="26"/>
    </row>
    <row r="43" spans="1:11">
      <c r="A43" s="12">
        <v>39</v>
      </c>
      <c r="B43" s="25"/>
      <c r="C43" s="21"/>
      <c r="D43" s="20"/>
      <c r="E43" s="20"/>
      <c r="F43" s="20"/>
      <c r="G43" s="20"/>
      <c r="H43" s="20"/>
      <c r="I43" s="20"/>
      <c r="J43" s="20"/>
      <c r="K43" s="26"/>
    </row>
    <row r="44" spans="1:11">
      <c r="A44" s="12">
        <v>40</v>
      </c>
      <c r="B44" s="25"/>
      <c r="C44" s="21"/>
      <c r="D44" s="20"/>
      <c r="E44" s="20"/>
      <c r="F44" s="20"/>
      <c r="G44" s="20"/>
      <c r="H44" s="20"/>
      <c r="I44" s="20"/>
      <c r="J44" s="20"/>
      <c r="K44" s="26"/>
    </row>
    <row r="45" spans="1:11">
      <c r="A45" s="12">
        <v>41</v>
      </c>
      <c r="B45" s="25"/>
      <c r="C45" s="21"/>
      <c r="D45" s="20"/>
      <c r="E45" s="20"/>
      <c r="F45" s="20"/>
      <c r="G45" s="20"/>
      <c r="H45" s="20"/>
      <c r="I45" s="20"/>
      <c r="J45" s="20"/>
      <c r="K45" s="26"/>
    </row>
    <row r="46" spans="1:11">
      <c r="A46" s="12">
        <v>42</v>
      </c>
      <c r="B46" s="25"/>
      <c r="C46" s="21"/>
      <c r="D46" s="20"/>
      <c r="E46" s="20"/>
      <c r="F46" s="20"/>
      <c r="G46" s="20"/>
      <c r="H46" s="20"/>
      <c r="I46" s="20"/>
      <c r="J46" s="20"/>
      <c r="K46" s="26"/>
    </row>
    <row r="47" spans="1:11">
      <c r="A47" s="12">
        <v>43</v>
      </c>
      <c r="B47" s="25"/>
      <c r="C47" s="21"/>
      <c r="D47" s="20"/>
      <c r="E47" s="20"/>
      <c r="F47" s="20"/>
      <c r="G47" s="20"/>
      <c r="H47" s="20"/>
      <c r="I47" s="20"/>
      <c r="J47" s="20"/>
      <c r="K47" s="26"/>
    </row>
  </sheetData>
  <mergeCells count="10">
    <mergeCell ref="F3:F4"/>
    <mergeCell ref="G3:G4"/>
    <mergeCell ref="H3:H4"/>
    <mergeCell ref="I3:K3"/>
    <mergeCell ref="A1:C1"/>
    <mergeCell ref="E3:E4"/>
    <mergeCell ref="A3:A4"/>
    <mergeCell ref="B3:B4"/>
    <mergeCell ref="D3:D4"/>
    <mergeCell ref="C3:C4"/>
  </mergeCells>
  <printOptions horizontalCentered="1"/>
  <pageMargins left="0.17" right="0.17" top="1.24" bottom="0.59" header="0.59" footer="0.31496062992126"/>
  <pageSetup paperSize="5" scale="57" fitToHeight="0" orientation="landscape" r:id="rId1"/>
  <headerFooter>
    <oddHeader>&amp;L&amp;"Nyala,Negrita"&amp;12&amp;K06-007     MINISTERIO DE INTERIOR Y POLICIA&amp;"Nyala,Normal" &amp;C&amp;"-,Negrita"&amp;12&amp;K06-003
&amp;"Nyala,Negrita"&amp;13&amp;K03-031INFORME MENSUAL 
INFORMACION ESTADISTICA  &amp;R&amp;"Nyala,Negrita"&amp;12&amp;KC00000 AÑO 2020</oddHeader>
    <oddFooter>&amp;C&amp;"-,Negrita"Dirección de Planificación y Desarrollo / Departamento de Estadísticas 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J8"/>
  <sheetViews>
    <sheetView zoomScaleNormal="100" zoomScalePageLayoutView="70" workbookViewId="0">
      <pane xSplit="1" ySplit="4" topLeftCell="B5" activePane="bottomRight" state="frozen"/>
      <selection pane="topRight" activeCell="B1" sqref="B1"/>
      <selection pane="bottomLeft" activeCell="A8" sqref="A8"/>
      <selection pane="bottomRight" activeCell="E3" sqref="E3:E4"/>
    </sheetView>
  </sheetViews>
  <sheetFormatPr baseColWidth="10" defaultColWidth="11.42578125" defaultRowHeight="15"/>
  <cols>
    <col min="1" max="1" width="3.42578125" customWidth="1"/>
    <col min="2" max="2" width="14.28515625" customWidth="1"/>
    <col min="3" max="3" width="4.85546875" customWidth="1"/>
    <col min="4" max="4" width="8.85546875" customWidth="1"/>
    <col min="5" max="5" width="18.140625" customWidth="1"/>
    <col min="6" max="6" width="17.5703125" customWidth="1"/>
    <col min="7" max="7" width="28" customWidth="1"/>
    <col min="8" max="8" width="14.28515625" customWidth="1"/>
    <col min="9" max="9" width="28.42578125" customWidth="1"/>
    <col min="10" max="10" width="24.28515625" customWidth="1"/>
  </cols>
  <sheetData>
    <row r="1" spans="1:10" ht="18.75" customHeight="1">
      <c r="A1" s="112" t="s">
        <v>313</v>
      </c>
      <c r="B1" s="112"/>
      <c r="C1" s="112"/>
    </row>
    <row r="3" spans="1:10" ht="34.5" customHeight="1">
      <c r="A3" s="98" t="s">
        <v>15</v>
      </c>
      <c r="B3" s="100" t="s">
        <v>16</v>
      </c>
      <c r="C3" s="100" t="s">
        <v>209</v>
      </c>
      <c r="D3" s="100" t="s">
        <v>146</v>
      </c>
      <c r="E3" s="100" t="s">
        <v>20</v>
      </c>
      <c r="F3" s="100" t="s">
        <v>21</v>
      </c>
      <c r="G3" s="100" t="s">
        <v>25</v>
      </c>
      <c r="H3" s="100" t="s">
        <v>26</v>
      </c>
      <c r="I3" s="102" t="s">
        <v>27</v>
      </c>
      <c r="J3" s="103"/>
    </row>
    <row r="4" spans="1:10" ht="27" customHeight="1">
      <c r="A4" s="99"/>
      <c r="B4" s="99"/>
      <c r="C4" s="99"/>
      <c r="D4" s="101"/>
      <c r="E4" s="101"/>
      <c r="F4" s="101"/>
      <c r="G4" s="101"/>
      <c r="H4" s="101"/>
      <c r="I4" s="10" t="s">
        <v>28</v>
      </c>
      <c r="J4" s="10" t="s">
        <v>29</v>
      </c>
    </row>
    <row r="5" spans="1:10" s="59" customFormat="1" ht="19.5" customHeight="1">
      <c r="A5" s="55">
        <v>1</v>
      </c>
      <c r="B5" s="56">
        <v>45419</v>
      </c>
      <c r="C5" s="56"/>
      <c r="D5" s="56" t="s">
        <v>39</v>
      </c>
      <c r="E5" s="56" t="s">
        <v>186</v>
      </c>
      <c r="F5" s="56" t="s">
        <v>214</v>
      </c>
      <c r="G5" s="56" t="s">
        <v>164</v>
      </c>
      <c r="H5" s="56"/>
      <c r="I5" s="56"/>
      <c r="J5" s="56"/>
    </row>
    <row r="6" spans="1:10" s="50" customFormat="1" ht="20.25" customHeight="1">
      <c r="A6" s="66">
        <v>2</v>
      </c>
      <c r="B6" s="56">
        <v>45419</v>
      </c>
      <c r="C6" s="56"/>
      <c r="D6" s="56" t="s">
        <v>33</v>
      </c>
      <c r="E6" s="56" t="s">
        <v>186</v>
      </c>
      <c r="F6" s="56" t="s">
        <v>214</v>
      </c>
      <c r="G6" s="56" t="s">
        <v>164</v>
      </c>
      <c r="H6" s="56"/>
      <c r="I6" s="56"/>
      <c r="J6" s="56"/>
    </row>
    <row r="7" spans="1:10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>
      <c r="A8" s="3"/>
      <c r="B8" s="3"/>
      <c r="C8" s="3"/>
      <c r="D8" s="3"/>
      <c r="E8" s="3"/>
      <c r="F8" s="3"/>
      <c r="G8" s="3"/>
      <c r="H8" s="3"/>
      <c r="I8" s="3"/>
      <c r="J8" s="3"/>
    </row>
  </sheetData>
  <mergeCells count="10">
    <mergeCell ref="A1:C1"/>
    <mergeCell ref="I3:J3"/>
    <mergeCell ref="A3:A4"/>
    <mergeCell ref="B3:B4"/>
    <mergeCell ref="D3:D4"/>
    <mergeCell ref="F3:F4"/>
    <mergeCell ref="G3:G4"/>
    <mergeCell ref="H3:H4"/>
    <mergeCell ref="C3:C4"/>
    <mergeCell ref="E3:E4"/>
  </mergeCells>
  <printOptions horizontalCentered="1"/>
  <pageMargins left="0.17" right="0.17" top="1.3" bottom="0.59" header="0.64" footer="0.31496062992126"/>
  <pageSetup paperSize="5" scale="54" fitToHeight="0" orientation="landscape" r:id="rId1"/>
  <headerFooter>
    <oddHeader>&amp;L&amp;"Nyala,Negrita"&amp;12&amp;K06-006     MINISTERIO DE INTERIOR Y POLICIA&amp;"Nyala,Normal" &amp;C&amp;"-,Negrita"&amp;12&amp;K06-002
&amp;"Nyala,Negrita"&amp;13&amp;K03-030INFORME MENSUAL 
INFORMACION ESTADISTICA  &amp;R&amp;"Nyala,Negrita"&amp;12&amp;KC00000 AÑO 2020</oddHeader>
    <oddFooter>&amp;C&amp;"-,Negrita"Dirección de Planificación y Desarrollo / Departamento de Estadísticas 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K20"/>
  <sheetViews>
    <sheetView topLeftCell="A4" zoomScaleNormal="100" zoomScalePageLayoutView="85" workbookViewId="0">
      <pane xSplit="1" ySplit="4" topLeftCell="B8" activePane="bottomRight" state="frozen"/>
      <selection pane="topRight" activeCell="B4" sqref="B4"/>
      <selection pane="bottomLeft" activeCell="A8" sqref="A8"/>
      <selection pane="bottomRight" activeCell="D6" sqref="D6:D7"/>
    </sheetView>
  </sheetViews>
  <sheetFormatPr baseColWidth="10" defaultColWidth="11.42578125" defaultRowHeight="15"/>
  <cols>
    <col min="1" max="1" width="4.5703125" customWidth="1"/>
    <col min="2" max="2" width="11.7109375" customWidth="1"/>
    <col min="3" max="3" width="12.28515625" customWidth="1"/>
    <col min="4" max="4" width="37.85546875" customWidth="1"/>
    <col min="5" max="5" width="9.42578125" customWidth="1"/>
    <col min="6" max="6" width="10.140625" customWidth="1"/>
    <col min="7" max="7" width="16.28515625" customWidth="1"/>
    <col min="8" max="8" width="27.85546875" customWidth="1"/>
    <col min="9" max="10" width="12.42578125" customWidth="1"/>
    <col min="11" max="11" width="12.7109375" customWidth="1"/>
  </cols>
  <sheetData>
    <row r="1" spans="1:11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8">
      <c r="A2" s="96" t="s">
        <v>13</v>
      </c>
      <c r="B2" s="96"/>
      <c r="C2" s="96"/>
      <c r="D2" s="96"/>
      <c r="E2" s="96"/>
      <c r="F2" s="96"/>
      <c r="G2" s="5"/>
      <c r="H2" s="5"/>
      <c r="I2" s="7"/>
      <c r="J2" s="7"/>
      <c r="K2" s="7"/>
    </row>
    <row r="3" spans="1:11" ht="6" customHeight="1">
      <c r="A3" s="2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19.5" customHeight="1">
      <c r="A4" s="97" t="s">
        <v>8</v>
      </c>
      <c r="B4" s="97"/>
      <c r="C4" s="97"/>
      <c r="D4" s="97"/>
      <c r="E4" s="97"/>
      <c r="F4" s="97"/>
      <c r="G4" s="97"/>
      <c r="H4" s="97"/>
      <c r="I4" s="9"/>
      <c r="J4" s="9"/>
      <c r="K4" s="9"/>
    </row>
    <row r="5" spans="1:11" ht="15.75">
      <c r="A5" s="4"/>
      <c r="B5" s="4"/>
      <c r="C5" s="4"/>
      <c r="D5" s="3"/>
      <c r="E5" s="3"/>
      <c r="F5" s="3"/>
      <c r="G5" s="3"/>
      <c r="H5" s="3"/>
      <c r="I5" s="3"/>
      <c r="J5" s="3"/>
      <c r="K5" s="3"/>
    </row>
    <row r="6" spans="1:11" ht="37.5" customHeight="1">
      <c r="A6" s="98" t="s">
        <v>15</v>
      </c>
      <c r="B6" s="100" t="s">
        <v>208</v>
      </c>
      <c r="C6" s="100" t="s">
        <v>209</v>
      </c>
      <c r="D6" s="100" t="s">
        <v>18</v>
      </c>
      <c r="E6" s="100" t="s">
        <v>146</v>
      </c>
      <c r="F6" s="100" t="s">
        <v>22</v>
      </c>
      <c r="G6" s="100" t="s">
        <v>20</v>
      </c>
      <c r="H6" s="100" t="s">
        <v>215</v>
      </c>
      <c r="I6" s="102" t="s">
        <v>27</v>
      </c>
      <c r="J6" s="103"/>
      <c r="K6" s="104"/>
    </row>
    <row r="7" spans="1:11" ht="30" customHeight="1">
      <c r="A7" s="99"/>
      <c r="B7" s="99"/>
      <c r="C7" s="99"/>
      <c r="D7" s="99"/>
      <c r="E7" s="101"/>
      <c r="F7" s="101"/>
      <c r="G7" s="101"/>
      <c r="H7" s="101"/>
      <c r="I7" s="10" t="s">
        <v>28</v>
      </c>
      <c r="J7" s="10" t="s">
        <v>29</v>
      </c>
      <c r="K7" s="11" t="s">
        <v>30</v>
      </c>
    </row>
    <row r="8" spans="1:11" ht="43.5" customHeight="1">
      <c r="A8" s="12">
        <v>1</v>
      </c>
      <c r="B8" s="19"/>
      <c r="C8" s="12"/>
      <c r="D8" s="13"/>
      <c r="E8" s="13"/>
      <c r="F8" s="13"/>
      <c r="G8" s="13"/>
      <c r="H8" s="52"/>
      <c r="I8" s="13"/>
      <c r="J8" s="13"/>
      <c r="K8" s="13"/>
    </row>
    <row r="9" spans="1:11" ht="34.5" customHeight="1">
      <c r="A9" s="12">
        <v>2</v>
      </c>
      <c r="B9" s="12"/>
      <c r="C9" s="12"/>
      <c r="D9" s="13"/>
      <c r="E9" s="13"/>
      <c r="F9" s="13"/>
      <c r="G9" s="13"/>
      <c r="H9" s="13"/>
      <c r="I9" s="13"/>
      <c r="J9" s="13"/>
      <c r="K9" s="13"/>
    </row>
    <row r="10" spans="1:11" ht="34.5" customHeight="1">
      <c r="A10" s="12">
        <v>3</v>
      </c>
      <c r="B10" s="12"/>
      <c r="C10" s="12"/>
      <c r="D10" s="13"/>
      <c r="E10" s="13"/>
      <c r="F10" s="13"/>
      <c r="G10" s="13"/>
      <c r="H10" s="13"/>
      <c r="I10" s="13"/>
      <c r="J10" s="13"/>
      <c r="K10" s="13"/>
    </row>
    <row r="11" spans="1:11" ht="34.5" customHeight="1">
      <c r="A11" s="12">
        <v>4</v>
      </c>
      <c r="B11" s="12"/>
      <c r="C11" s="12"/>
      <c r="D11" s="13"/>
      <c r="E11" s="13"/>
      <c r="F11" s="13"/>
      <c r="G11" s="13"/>
      <c r="H11" s="13"/>
      <c r="I11" s="13"/>
      <c r="J11" s="13"/>
      <c r="K11" s="13"/>
    </row>
    <row r="12" spans="1:11" ht="34.5" customHeight="1">
      <c r="A12" s="12">
        <v>5</v>
      </c>
      <c r="B12" s="12"/>
      <c r="C12" s="12"/>
      <c r="D12" s="13"/>
      <c r="E12" s="13"/>
      <c r="F12" s="13"/>
      <c r="G12" s="13"/>
      <c r="H12" s="13"/>
      <c r="I12" s="13"/>
      <c r="J12" s="13"/>
      <c r="K12" s="13"/>
    </row>
    <row r="13" spans="1:11" ht="34.5" customHeight="1">
      <c r="A13" s="12">
        <v>6</v>
      </c>
      <c r="B13" s="12"/>
      <c r="C13" s="12"/>
      <c r="D13" s="13"/>
      <c r="E13" s="13"/>
      <c r="F13" s="13"/>
      <c r="G13" s="13"/>
      <c r="H13" s="13"/>
      <c r="I13" s="13"/>
      <c r="J13" s="13"/>
      <c r="K13" s="13"/>
    </row>
    <row r="14" spans="1:11" ht="34.5" customHeight="1">
      <c r="A14" s="12">
        <v>7</v>
      </c>
      <c r="B14" s="12"/>
      <c r="C14" s="12"/>
      <c r="D14" s="13"/>
      <c r="E14" s="13"/>
      <c r="F14" s="13"/>
      <c r="G14" s="13"/>
      <c r="H14" s="13"/>
      <c r="I14" s="13"/>
      <c r="J14" s="13"/>
      <c r="K14" s="13"/>
    </row>
    <row r="15" spans="1:11" ht="34.5" customHeight="1">
      <c r="A15" s="12">
        <v>8</v>
      </c>
      <c r="B15" s="12"/>
      <c r="C15" s="12"/>
      <c r="D15" s="13"/>
      <c r="E15" s="13"/>
      <c r="F15" s="13"/>
      <c r="G15" s="13"/>
      <c r="H15" s="13"/>
      <c r="I15" s="13"/>
      <c r="J15" s="13"/>
      <c r="K15" s="13" t="s">
        <v>207</v>
      </c>
    </row>
    <row r="16" spans="1:11" ht="34.5" customHeight="1">
      <c r="A16" s="12">
        <v>9</v>
      </c>
      <c r="B16" s="12"/>
      <c r="C16" s="12"/>
      <c r="D16" s="13"/>
      <c r="E16" s="13"/>
      <c r="F16" s="13"/>
      <c r="G16" s="13"/>
      <c r="H16" s="13"/>
      <c r="I16" s="13"/>
      <c r="J16" s="13"/>
      <c r="K16" s="13"/>
    </row>
    <row r="17" spans="1:11" ht="34.5" customHeight="1">
      <c r="A17" s="12">
        <v>10</v>
      </c>
      <c r="B17" s="12"/>
      <c r="C17" s="12"/>
      <c r="D17" s="13"/>
      <c r="E17" s="13"/>
      <c r="F17" s="13"/>
      <c r="G17" s="13"/>
      <c r="H17" s="13"/>
      <c r="I17" s="13"/>
      <c r="J17" s="13"/>
      <c r="K17" s="13"/>
    </row>
    <row r="18" spans="1:1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</sheetData>
  <mergeCells count="11">
    <mergeCell ref="I6:K6"/>
    <mergeCell ref="A4:H4"/>
    <mergeCell ref="G6:G7"/>
    <mergeCell ref="H6:H7"/>
    <mergeCell ref="A2:F2"/>
    <mergeCell ref="A6:A7"/>
    <mergeCell ref="B6:B7"/>
    <mergeCell ref="C6:C7"/>
    <mergeCell ref="D6:D7"/>
    <mergeCell ref="E6:E7"/>
    <mergeCell ref="F6:F7"/>
  </mergeCells>
  <printOptions horizontalCentered="1"/>
  <pageMargins left="0.17" right="0.17" top="1.18" bottom="0.59" header="0.51" footer="0.31496062992126"/>
  <pageSetup scale="65" orientation="landscape" r:id="rId1"/>
  <headerFooter>
    <oddHeader>&amp;L&amp;"Nyala,Negrita"&amp;12&amp;K06-008      MINISTERIO DE INTERIOR Y POLICIA&amp;"Nyala,Normal" &amp;C&amp;"-,Negrita"&amp;12&amp;K06-004
&amp;"Nyala,Negrita"&amp;13&amp;K03-032INFORME MENSUAL 
INFORMACION ESTADISTICA  &amp;R&amp;"Nyala,Negrita"&amp;12&amp;KC00000AÑO 2020</oddHeader>
    <oddFooter>&amp;C&amp;"-,Negrita"Dirección de Planificación y Desarrollo / Departamento de Estadísticas &amp;R&amp;P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K20"/>
  <sheetViews>
    <sheetView topLeftCell="A2" zoomScaleNormal="100" zoomScalePageLayoutView="70" workbookViewId="0">
      <pane xSplit="1" ySplit="6" topLeftCell="B8" activePane="bottomRight" state="frozen"/>
      <selection pane="topRight" activeCell="B2" sqref="B2"/>
      <selection pane="bottomLeft" activeCell="A8" sqref="A8"/>
      <selection pane="bottomRight" activeCell="D6" sqref="D6:D7"/>
    </sheetView>
  </sheetViews>
  <sheetFormatPr baseColWidth="10" defaultColWidth="11.42578125" defaultRowHeight="15"/>
  <cols>
    <col min="1" max="1" width="4.5703125" customWidth="1"/>
    <col min="2" max="2" width="11.7109375" customWidth="1"/>
    <col min="3" max="3" width="12.28515625" customWidth="1"/>
    <col min="4" max="4" width="25" customWidth="1"/>
    <col min="5" max="5" width="9.42578125" customWidth="1"/>
    <col min="6" max="6" width="9.140625" customWidth="1"/>
    <col min="7" max="7" width="16.28515625" customWidth="1"/>
    <col min="8" max="8" width="27.85546875" customWidth="1"/>
    <col min="9" max="10" width="12.42578125" customWidth="1"/>
    <col min="11" max="11" width="12.7109375" customWidth="1"/>
  </cols>
  <sheetData>
    <row r="1" spans="1:11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8">
      <c r="A2" s="96" t="s">
        <v>13</v>
      </c>
      <c r="B2" s="96"/>
      <c r="C2" s="96"/>
      <c r="D2" s="96"/>
      <c r="E2" s="96"/>
      <c r="F2" s="96"/>
      <c r="G2" s="5"/>
      <c r="H2" s="5"/>
      <c r="I2" s="7"/>
      <c r="J2" s="7"/>
      <c r="K2" s="7"/>
    </row>
    <row r="3" spans="1:11" ht="6" customHeight="1">
      <c r="A3" s="2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19.5" customHeight="1">
      <c r="A4" s="97" t="s">
        <v>9</v>
      </c>
      <c r="B4" s="97"/>
      <c r="C4" s="97"/>
      <c r="D4" s="97"/>
      <c r="E4" s="97"/>
      <c r="F4" s="97"/>
      <c r="G4" s="97"/>
      <c r="H4" s="97"/>
      <c r="I4" s="9"/>
      <c r="J4" s="9"/>
      <c r="K4" s="9"/>
    </row>
    <row r="5" spans="1:11" ht="15.75">
      <c r="A5" s="4"/>
      <c r="B5" s="4"/>
      <c r="C5" s="4"/>
      <c r="D5" s="3"/>
      <c r="E5" s="3"/>
      <c r="F5" s="3"/>
      <c r="G5" s="3"/>
      <c r="H5" s="3"/>
      <c r="I5" s="3"/>
      <c r="J5" s="3"/>
      <c r="K5" s="3"/>
    </row>
    <row r="6" spans="1:11" ht="37.5" customHeight="1">
      <c r="A6" s="98" t="s">
        <v>15</v>
      </c>
      <c r="B6" s="100" t="s">
        <v>208</v>
      </c>
      <c r="C6" s="100" t="s">
        <v>209</v>
      </c>
      <c r="D6" s="100" t="s">
        <v>18</v>
      </c>
      <c r="E6" s="100" t="s">
        <v>146</v>
      </c>
      <c r="F6" s="100" t="s">
        <v>22</v>
      </c>
      <c r="G6" s="100" t="s">
        <v>20</v>
      </c>
      <c r="H6" s="100" t="s">
        <v>215</v>
      </c>
      <c r="I6" s="102" t="s">
        <v>27</v>
      </c>
      <c r="J6" s="103"/>
      <c r="K6" s="104"/>
    </row>
    <row r="7" spans="1:11" ht="30" customHeight="1">
      <c r="A7" s="99"/>
      <c r="B7" s="99"/>
      <c r="C7" s="99"/>
      <c r="D7" s="99"/>
      <c r="E7" s="101"/>
      <c r="F7" s="101"/>
      <c r="G7" s="101"/>
      <c r="H7" s="101"/>
      <c r="I7" s="10" t="s">
        <v>28</v>
      </c>
      <c r="J7" s="10" t="s">
        <v>29</v>
      </c>
      <c r="K7" s="11" t="s">
        <v>30</v>
      </c>
    </row>
    <row r="8" spans="1:11" ht="34.5" customHeight="1">
      <c r="A8" s="12">
        <v>1</v>
      </c>
      <c r="B8" s="12"/>
      <c r="C8" s="12"/>
      <c r="D8" s="13"/>
      <c r="E8" s="13"/>
      <c r="F8" s="13"/>
      <c r="G8" s="13"/>
      <c r="H8" s="13"/>
      <c r="I8" s="13"/>
      <c r="J8" s="13"/>
      <c r="K8" s="13"/>
    </row>
    <row r="9" spans="1:11" ht="34.5" customHeight="1">
      <c r="A9" s="12">
        <v>2</v>
      </c>
      <c r="B9" s="12"/>
      <c r="C9" s="12"/>
      <c r="D9" s="13"/>
      <c r="E9" s="13"/>
      <c r="F9" s="13"/>
      <c r="G9" s="13"/>
      <c r="H9" s="13"/>
      <c r="I9" s="13"/>
      <c r="J9" s="13"/>
      <c r="K9" s="13"/>
    </row>
    <row r="10" spans="1:11" ht="34.5" customHeight="1">
      <c r="A10" s="12">
        <v>3</v>
      </c>
      <c r="B10" s="12"/>
      <c r="C10" s="12"/>
      <c r="D10" s="13"/>
      <c r="E10" s="13"/>
      <c r="F10" s="13"/>
      <c r="G10" s="13"/>
      <c r="H10" s="13"/>
      <c r="I10" s="13"/>
      <c r="J10" s="13"/>
      <c r="K10" s="13"/>
    </row>
    <row r="11" spans="1:11" ht="34.5" customHeight="1">
      <c r="A11" s="12">
        <v>4</v>
      </c>
      <c r="B11" s="12"/>
      <c r="C11" s="12"/>
      <c r="D11" s="13"/>
      <c r="E11" s="13"/>
      <c r="F11" s="13"/>
      <c r="G11" s="13"/>
      <c r="H11" s="13"/>
      <c r="I11" s="13"/>
      <c r="J11" s="13"/>
      <c r="K11" s="13"/>
    </row>
    <row r="12" spans="1:11" ht="34.5" customHeight="1">
      <c r="A12" s="12">
        <v>5</v>
      </c>
      <c r="B12" s="12"/>
      <c r="C12" s="12"/>
      <c r="D12" s="13"/>
      <c r="E12" s="13"/>
      <c r="F12" s="13"/>
      <c r="G12" s="13"/>
      <c r="H12" s="13"/>
      <c r="I12" s="13"/>
      <c r="J12" s="13"/>
      <c r="K12" s="13"/>
    </row>
    <row r="13" spans="1:11" ht="34.5" customHeight="1">
      <c r="A13" s="12">
        <v>6</v>
      </c>
      <c r="B13" s="12"/>
      <c r="C13" s="12"/>
      <c r="D13" s="13"/>
      <c r="E13" s="13"/>
      <c r="F13" s="13"/>
      <c r="G13" s="13"/>
      <c r="H13" s="13"/>
      <c r="I13" s="13"/>
      <c r="J13" s="13"/>
      <c r="K13" s="13"/>
    </row>
    <row r="14" spans="1:11" ht="34.5" customHeight="1">
      <c r="A14" s="12">
        <v>7</v>
      </c>
      <c r="B14" s="12"/>
      <c r="C14" s="12"/>
      <c r="D14" s="13"/>
      <c r="E14" s="13"/>
      <c r="F14" s="13"/>
      <c r="G14" s="13"/>
      <c r="H14" s="13"/>
      <c r="I14" s="13"/>
      <c r="J14" s="13"/>
      <c r="K14" s="13"/>
    </row>
    <row r="15" spans="1:11" ht="34.5" customHeight="1">
      <c r="A15" s="12">
        <v>8</v>
      </c>
      <c r="B15" s="12"/>
      <c r="C15" s="12"/>
      <c r="D15" s="13"/>
      <c r="E15" s="13"/>
      <c r="F15" s="13"/>
      <c r="G15" s="13"/>
      <c r="H15" s="13"/>
      <c r="I15" s="13"/>
      <c r="J15" s="13"/>
      <c r="K15" s="13"/>
    </row>
    <row r="16" spans="1:11" ht="34.5" customHeight="1">
      <c r="A16" s="12">
        <v>9</v>
      </c>
      <c r="B16" s="12"/>
      <c r="C16" s="12"/>
      <c r="D16" s="13"/>
      <c r="E16" s="13"/>
      <c r="F16" s="13"/>
      <c r="G16" s="13"/>
      <c r="H16" s="13"/>
      <c r="I16" s="13"/>
      <c r="J16" s="13"/>
      <c r="K16" s="13"/>
    </row>
    <row r="17" spans="1:11" ht="34.5" customHeight="1">
      <c r="A17" s="12">
        <v>10</v>
      </c>
      <c r="B17" s="12"/>
      <c r="C17" s="12"/>
      <c r="D17" s="13"/>
      <c r="E17" s="13"/>
      <c r="F17" s="13"/>
      <c r="G17" s="13"/>
      <c r="H17" s="13"/>
      <c r="I17" s="13"/>
      <c r="J17" s="13"/>
      <c r="K17" s="13"/>
    </row>
    <row r="18" spans="1:1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</sheetData>
  <mergeCells count="11">
    <mergeCell ref="I6:K6"/>
    <mergeCell ref="A2:F2"/>
    <mergeCell ref="A4:H4"/>
    <mergeCell ref="A6:A7"/>
    <mergeCell ref="B6:B7"/>
    <mergeCell ref="C6:C7"/>
    <mergeCell ref="D6:D7"/>
    <mergeCell ref="E6:E7"/>
    <mergeCell ref="F6:F7"/>
    <mergeCell ref="G6:G7"/>
    <mergeCell ref="H6:H7"/>
  </mergeCells>
  <printOptions horizontalCentered="1"/>
  <pageMargins left="0.17" right="0.17" top="1.18" bottom="0.59" header="0.51" footer="0.31496062992126"/>
  <pageSetup scale="65" orientation="landscape" r:id="rId1"/>
  <headerFooter>
    <oddHeader>&amp;L&amp;"Nyala,Negrita"&amp;12&amp;K06-008      MINISTERIO DE INTERIOR Y POLICIA&amp;"Nyala,Normal" &amp;C&amp;"-,Negrita"&amp;12&amp;K06-004
&amp;"Nyala,Negrita"&amp;13&amp;K03-032INFORME MENSUAL 
INFORMACION ESTADISTICA  &amp;R&amp;"Nyala,Negrita"&amp;12&amp;KC00000AÑO 2020</oddHeader>
    <oddFooter>&amp;C&amp;"-,Negrita"Dirección de Planificación y Desarrollo / Departamento de Estadísticas 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O20"/>
  <sheetViews>
    <sheetView topLeftCell="A4" zoomScaleNormal="100" zoomScalePageLayoutView="70" workbookViewId="0">
      <selection activeCell="D6" sqref="D6:D7"/>
    </sheetView>
  </sheetViews>
  <sheetFormatPr baseColWidth="10" defaultColWidth="11.42578125" defaultRowHeight="15"/>
  <cols>
    <col min="1" max="1" width="4.5703125" customWidth="1"/>
    <col min="2" max="2" width="11.7109375" customWidth="1"/>
    <col min="3" max="3" width="12.28515625" customWidth="1"/>
    <col min="4" max="4" width="25" customWidth="1"/>
    <col min="5" max="5" width="9.42578125" customWidth="1"/>
    <col min="6" max="6" width="9.140625" customWidth="1"/>
    <col min="7" max="7" width="12.140625" customWidth="1"/>
    <col min="8" max="8" width="15.28515625" customWidth="1"/>
    <col min="9" max="10" width="14.85546875" customWidth="1"/>
    <col min="11" max="11" width="19.42578125" customWidth="1"/>
    <col min="12" max="12" width="14.28515625" customWidth="1"/>
    <col min="13" max="14" width="12.42578125" customWidth="1"/>
    <col min="15" max="15" width="12.7109375" customWidth="1"/>
  </cols>
  <sheetData>
    <row r="1" spans="1:15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8">
      <c r="A2" s="96" t="s">
        <v>13</v>
      </c>
      <c r="B2" s="96"/>
      <c r="C2" s="96"/>
      <c r="D2" s="96"/>
      <c r="E2" s="96"/>
      <c r="F2" s="96"/>
      <c r="G2" s="5"/>
      <c r="H2" s="5"/>
      <c r="I2" s="5"/>
      <c r="J2" s="5"/>
      <c r="K2" s="5"/>
      <c r="L2" s="6"/>
      <c r="M2" s="7"/>
      <c r="N2" s="7"/>
      <c r="O2" s="7"/>
    </row>
    <row r="3" spans="1:15" ht="6" customHeigh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19.5" customHeight="1">
      <c r="A4" s="97" t="s">
        <v>216</v>
      </c>
      <c r="B4" s="97"/>
      <c r="C4" s="97"/>
      <c r="D4" s="97"/>
      <c r="E4" s="97"/>
      <c r="F4" s="97"/>
      <c r="G4" s="8"/>
      <c r="H4" s="9"/>
      <c r="I4" s="9"/>
      <c r="J4" s="9"/>
      <c r="K4" s="9"/>
      <c r="L4" s="9"/>
      <c r="M4" s="9"/>
      <c r="N4" s="9"/>
      <c r="O4" s="9"/>
    </row>
    <row r="5" spans="1:15" ht="15.75">
      <c r="A5" s="4"/>
      <c r="B5" s="4"/>
      <c r="C5" s="4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37.5" customHeight="1">
      <c r="A6" s="98" t="s">
        <v>15</v>
      </c>
      <c r="B6" s="100" t="s">
        <v>208</v>
      </c>
      <c r="C6" s="100" t="s">
        <v>209</v>
      </c>
      <c r="D6" s="100" t="s">
        <v>18</v>
      </c>
      <c r="E6" s="100" t="s">
        <v>146</v>
      </c>
      <c r="F6" s="100" t="s">
        <v>22</v>
      </c>
      <c r="G6" s="100" t="s">
        <v>20</v>
      </c>
      <c r="H6" s="100" t="s">
        <v>21</v>
      </c>
      <c r="I6" s="100" t="s">
        <v>25</v>
      </c>
      <c r="J6" s="100" t="s">
        <v>217</v>
      </c>
      <c r="K6" s="100" t="s">
        <v>218</v>
      </c>
      <c r="L6" s="100" t="s">
        <v>26</v>
      </c>
      <c r="M6" s="102" t="s">
        <v>27</v>
      </c>
      <c r="N6" s="103"/>
      <c r="O6" s="104"/>
    </row>
    <row r="7" spans="1:15" ht="30" customHeight="1">
      <c r="A7" s="99"/>
      <c r="B7" s="99"/>
      <c r="C7" s="99"/>
      <c r="D7" s="99"/>
      <c r="E7" s="101"/>
      <c r="F7" s="101"/>
      <c r="G7" s="101"/>
      <c r="H7" s="101"/>
      <c r="I7" s="101"/>
      <c r="J7" s="101"/>
      <c r="K7" s="101"/>
      <c r="L7" s="101"/>
      <c r="M7" s="10" t="s">
        <v>28</v>
      </c>
      <c r="N7" s="10" t="s">
        <v>29</v>
      </c>
      <c r="O7" s="11" t="s">
        <v>30</v>
      </c>
    </row>
    <row r="8" spans="1:15" ht="34.5" customHeight="1">
      <c r="A8" s="12">
        <v>1</v>
      </c>
      <c r="B8" s="12"/>
      <c r="C8" s="12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5" ht="34.5" customHeight="1">
      <c r="A9" s="12">
        <v>2</v>
      </c>
      <c r="B9" s="12"/>
      <c r="C9" s="12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spans="1:15" ht="34.5" customHeight="1">
      <c r="A10" s="12">
        <v>3</v>
      </c>
      <c r="B10" s="12"/>
      <c r="C10" s="12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11" spans="1:15" ht="34.5" customHeight="1">
      <c r="A11" s="12">
        <v>4</v>
      </c>
      <c r="B11" s="12"/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</row>
    <row r="12" spans="1:15" ht="34.5" customHeight="1">
      <c r="A12" s="12">
        <v>5</v>
      </c>
      <c r="B12" s="12"/>
      <c r="C12" s="1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pans="1:15" ht="34.5" customHeight="1">
      <c r="A13" s="12">
        <v>6</v>
      </c>
      <c r="B13" s="12"/>
      <c r="C13" s="12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spans="1:15" ht="34.5" customHeight="1">
      <c r="A14" s="12">
        <v>7</v>
      </c>
      <c r="B14" s="12"/>
      <c r="C14" s="12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15" ht="34.5" customHeight="1">
      <c r="A15" s="12">
        <v>8</v>
      </c>
      <c r="B15" s="12"/>
      <c r="C15" s="12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</row>
    <row r="16" spans="1:15" ht="34.5" customHeight="1">
      <c r="A16" s="12">
        <v>9</v>
      </c>
      <c r="B16" s="12"/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</row>
    <row r="17" spans="1:15" ht="34.5" customHeight="1">
      <c r="A17" s="12">
        <v>10</v>
      </c>
      <c r="B17" s="12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1:1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</row>
    <row r="19" spans="1:1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spans="1:1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</sheetData>
  <mergeCells count="15">
    <mergeCell ref="A2:F2"/>
    <mergeCell ref="A4:F4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L6:L7"/>
    <mergeCell ref="M6:O6"/>
    <mergeCell ref="J6:J7"/>
    <mergeCell ref="K6:K7"/>
  </mergeCells>
  <printOptions horizontalCentered="1"/>
  <pageMargins left="0.17" right="0.17" top="1.18" bottom="0.59" header="0.51" footer="0.31496062992126"/>
  <pageSetup scale="65" orientation="landscape" r:id="rId1"/>
  <headerFooter>
    <oddHeader>&amp;L&amp;"Nyala,Negrita"&amp;12&amp;K06-008      MINISTERIO DE INTERIOR Y POLICIA&amp;"Nyala,Normal" &amp;C&amp;"-,Negrita"&amp;12&amp;K06-004
&amp;"Nyala,Negrita"&amp;13&amp;K03-032INFORME MENSUAL 
INFORMACION ESTADISTICA  &amp;R&amp;"Nyala,Negrita"&amp;12&amp;KC00000AÑO 2020</oddHeader>
    <oddFooter>&amp;C&amp;"-,Negrita"Dirección de Planificación y Desarrollo / Departamento de Estadísticas 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Inventario Actual</vt:lpstr>
      <vt:lpstr>Naturalizaciones Otorgadas</vt:lpstr>
      <vt:lpstr>Naturalizaciones Solicitudes</vt:lpstr>
      <vt:lpstr>Certif. Naturlz.</vt:lpstr>
      <vt:lpstr>No Nacionalidad</vt:lpstr>
      <vt:lpstr>Estatus Mig.</vt:lpstr>
      <vt:lpstr>Copia Acta Nac.</vt:lpstr>
      <vt:lpstr>Copia Acta Matrim</vt:lpstr>
      <vt:lpstr>Renuncia a Nacionalidad</vt:lpstr>
    </vt:vector>
  </TitlesOfParts>
  <Company>Microsoft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mrodriguez</dc:creator>
  <cp:lastModifiedBy>Cristian Frutuoso</cp:lastModifiedBy>
  <cp:revision/>
  <cp:lastPrinted>2024-06-05T14:57:13Z</cp:lastPrinted>
  <dcterms:created xsi:type="dcterms:W3CDTF">2015-08-21T12:23:23Z</dcterms:created>
  <dcterms:modified xsi:type="dcterms:W3CDTF">2025-07-03T14:31:10Z</dcterms:modified>
</cp:coreProperties>
</file>